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+Dokumentacija za analizu\2026-02 ispravak u tablici kupaca (nije vuklo godinu dobro)\"/>
    </mc:Choice>
  </mc:AlternateContent>
  <xr:revisionPtr revIDLastSave="0" documentId="13_ncr:1_{A62AE781-C703-4EA3-B64E-564398968687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Dokumentacija i upute" sheetId="68" r:id="rId1"/>
    <sheet name="Podaci i zahtjev" sheetId="20" r:id="rId2"/>
    <sheet name="Kupci" sheetId="41" r:id="rId3"/>
    <sheet name="Dobavljači" sheetId="48" r:id="rId4"/>
    <sheet name="Kreditne obveze" sheetId="51" r:id="rId5"/>
    <sheet name="Vanbilančne obveze" sheetId="52" r:id="rId6"/>
    <sheet name="Interim upitnik" sheetId="62" r:id="rId7"/>
    <sheet name="Komentari na poslovanje" sheetId="61" r:id="rId8"/>
    <sheet name="Razrada RDG i bilanca" sheetId="43" r:id="rId9"/>
    <sheet name="Ugovoreni poslovi" sheetId="44" r:id="rId10"/>
    <sheet name="Struktura investicije" sheetId="69" r:id="rId11"/>
    <sheet name="Projekcija" sheetId="63" r:id="rId12"/>
    <sheet name="Konsolidacija" sheetId="64" r:id="rId13"/>
    <sheet name="Za autodealere" sheetId="46" r:id="rId14"/>
    <sheet name="Liste" sheetId="30" state="hidden" r:id="rId15"/>
  </sheets>
  <externalReferences>
    <externalReference r:id="rId16"/>
    <externalReference r:id="rId17"/>
  </externalReferences>
  <definedNames>
    <definedName name="datum">'Podaci i zahtjev'!$I$49</definedName>
    <definedName name="Garancijazadugoveizodređenihcarinskihpostupaka" localSheetId="14">Liste!$F$2:$F$6</definedName>
    <definedName name="Garancijazadugoveizodređenihcarinskihpostupaka">#REF!</definedName>
    <definedName name="Garancijazatrošarinskidug" localSheetId="14">Liste!$G$2:$G$5</definedName>
    <definedName name="Garancijazatrošarinskidug">#REF!</definedName>
    <definedName name="_xlnm.Print_Area" localSheetId="3">Dobavljači!$A$1:$P$29</definedName>
    <definedName name="_xlnm.Print_Area" localSheetId="0">'Dokumentacija i upute'!$A$1:$D$31</definedName>
    <definedName name="_xlnm.Print_Area" localSheetId="7">'Komentari na poslovanje'!$A$1:$I$33</definedName>
    <definedName name="_xlnm.Print_Area" localSheetId="4">'Kreditne obveze'!$A$1:$S$72</definedName>
    <definedName name="_xlnm.Print_Area" localSheetId="1">'Podaci i zahtjev'!$A$1:$I$58</definedName>
    <definedName name="_xlnm.Print_Area" localSheetId="8">'Razrada RDG i bilanca'!$A$1:$I$95</definedName>
    <definedName name="_xlnm.Print_Area" localSheetId="9">'Ugovoreni poslovi'!$A$1:$H$36</definedName>
    <definedName name="_xlnm.Print_Area" localSheetId="5">'Vanbilančne obveze'!$A$1:$I$37</definedName>
    <definedName name="_xlnm.Print_Area" localSheetId="13">'Za autodealere'!$A$1:$J$42</definedName>
    <definedName name="RBA" localSheetId="14">[1]Zaduženost!#REF!</definedName>
    <definedName name="RBA" localSheetId="1">#REF!</definedName>
    <definedName name="RBA">#REF!</definedName>
    <definedName name="RBApreko" localSheetId="14">[1]Zaduženost!#REF!</definedName>
    <definedName name="RBApreko" localSheetId="1">#REF!</definedName>
    <definedName name="RBApreko">#REF!</definedName>
  </definedNames>
  <calcPr calcId="191029"/>
  <customWorkbookViews>
    <customWorkbookView name="Lidija Rocic - Personal View" guid="{1A2015D8-C0FE-449A-A6AC-F18A3503BE66}" mergeInterval="0" personalView="1" maximized="1" windowWidth="1572" windowHeight="584" tabRatio="93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9" l="1"/>
  <c r="P18" i="48" l="1"/>
  <c r="D19" i="69" l="1"/>
  <c r="D14" i="63"/>
  <c r="F9" i="63"/>
  <c r="C18" i="63"/>
  <c r="E19" i="69" l="1"/>
  <c r="B2" i="69"/>
  <c r="B2" i="62"/>
  <c r="B1" i="69"/>
  <c r="B1" i="61"/>
  <c r="B1" i="62"/>
  <c r="D18" i="62" l="1"/>
  <c r="C17" i="62"/>
  <c r="D9" i="62"/>
  <c r="C9" i="62"/>
  <c r="C18" i="62" s="1"/>
  <c r="C7" i="69" l="1"/>
  <c r="C15" i="69"/>
  <c r="C8" i="69"/>
  <c r="C17" i="69"/>
  <c r="C10" i="69"/>
  <c r="C18" i="69"/>
  <c r="C11" i="69"/>
  <c r="C13" i="69"/>
  <c r="C14" i="69"/>
  <c r="C16" i="69"/>
  <c r="C9" i="69"/>
  <c r="C12" i="69"/>
  <c r="D20" i="69"/>
  <c r="C6" i="69"/>
  <c r="E20" i="69"/>
  <c r="B1" i="46"/>
  <c r="B1" i="63"/>
  <c r="B1" i="44"/>
  <c r="B1" i="52"/>
  <c r="B1" i="51"/>
  <c r="F71" i="64"/>
  <c r="G70" i="64"/>
  <c r="H70" i="64"/>
  <c r="I70" i="64"/>
  <c r="J70" i="64"/>
  <c r="K70" i="64"/>
  <c r="L70" i="64"/>
  <c r="M70" i="64"/>
  <c r="F70" i="64"/>
  <c r="D19" i="62"/>
  <c r="D25" i="52"/>
  <c r="L149" i="64"/>
  <c r="O149" i="64"/>
  <c r="M149" i="64"/>
  <c r="M142" i="64"/>
  <c r="F156" i="64"/>
  <c r="N191" i="64"/>
  <c r="N152" i="64"/>
  <c r="G149" i="64"/>
  <c r="H149" i="64"/>
  <c r="I149" i="64"/>
  <c r="J149" i="64"/>
  <c r="K149" i="64"/>
  <c r="F149" i="64"/>
  <c r="N153" i="64"/>
  <c r="P153" i="64" s="1"/>
  <c r="N154" i="64"/>
  <c r="P154" i="64" s="1"/>
  <c r="N155" i="64"/>
  <c r="P155" i="64" s="1"/>
  <c r="F22" i="46"/>
  <c r="D22" i="46"/>
  <c r="B22" i="46"/>
  <c r="B21" i="46" s="1"/>
  <c r="C19" i="69" l="1"/>
  <c r="D9" i="63"/>
  <c r="E9" i="63"/>
  <c r="G9" i="63"/>
  <c r="C9" i="63" l="1"/>
  <c r="D7" i="63"/>
  <c r="D13" i="63" s="1"/>
  <c r="E7" i="63"/>
  <c r="E13" i="63" s="1"/>
  <c r="F7" i="63"/>
  <c r="F13" i="63" s="1"/>
  <c r="G7" i="63"/>
  <c r="G13" i="63" s="1"/>
  <c r="C7" i="63"/>
  <c r="C16" i="44"/>
  <c r="D17" i="63" l="1"/>
  <c r="F17" i="63"/>
  <c r="F14" i="63"/>
  <c r="E14" i="63"/>
  <c r="E17" i="63"/>
  <c r="G17" i="63"/>
  <c r="G14" i="63"/>
  <c r="C13" i="63"/>
  <c r="G18" i="61"/>
  <c r="B2" i="52"/>
  <c r="F6" i="52" s="1"/>
  <c r="E13" i="52"/>
  <c r="F13" i="52"/>
  <c r="C25" i="52"/>
  <c r="E25" i="52"/>
  <c r="B25" i="52"/>
  <c r="S18" i="51"/>
  <c r="R18" i="51"/>
  <c r="Q18" i="51"/>
  <c r="P18" i="51"/>
  <c r="O18" i="51"/>
  <c r="E64" i="51"/>
  <c r="D64" i="51"/>
  <c r="C64" i="51"/>
  <c r="F48" i="51"/>
  <c r="F42" i="51"/>
  <c r="D42" i="51"/>
  <c r="E42" i="51"/>
  <c r="C42" i="51"/>
  <c r="C29" i="51"/>
  <c r="E18" i="51"/>
  <c r="D18" i="51"/>
  <c r="C18" i="51"/>
  <c r="M19" i="48"/>
  <c r="O19" i="48" s="1"/>
  <c r="F18" i="63" l="1"/>
  <c r="F20" i="63"/>
  <c r="F21" i="63" s="1"/>
  <c r="D18" i="63"/>
  <c r="D20" i="63"/>
  <c r="D21" i="63" s="1"/>
  <c r="G18" i="63"/>
  <c r="G20" i="63"/>
  <c r="G21" i="63" s="1"/>
  <c r="C14" i="63"/>
  <c r="C17" i="63"/>
  <c r="E20" i="63"/>
  <c r="E21" i="63" s="1"/>
  <c r="E18" i="63"/>
  <c r="C30" i="51"/>
  <c r="F49" i="51"/>
  <c r="N18" i="41"/>
  <c r="M7" i="41"/>
  <c r="C18" i="41"/>
  <c r="D18" i="41" s="1"/>
  <c r="B2" i="46"/>
  <c r="B2" i="63"/>
  <c r="B2" i="44"/>
  <c r="B2" i="61"/>
  <c r="C2" i="43"/>
  <c r="F7" i="43" s="1"/>
  <c r="B2" i="51"/>
  <c r="E6" i="51" s="1"/>
  <c r="C2" i="48"/>
  <c r="G6" i="48" s="1"/>
  <c r="C2" i="41"/>
  <c r="C1" i="43"/>
  <c r="C1" i="41"/>
  <c r="C1" i="48"/>
  <c r="G6" i="41" l="1"/>
  <c r="E6" i="41"/>
  <c r="C20" i="63"/>
  <c r="C21" i="63" s="1"/>
  <c r="B31" i="61"/>
  <c r="D31" i="61"/>
  <c r="G7" i="61"/>
  <c r="H7" i="61" s="1"/>
  <c r="C6" i="62"/>
  <c r="D6" i="62"/>
  <c r="C21" i="44"/>
  <c r="D21" i="44" s="1"/>
  <c r="E21" i="44" s="1"/>
  <c r="C6" i="44"/>
  <c r="E6" i="44"/>
  <c r="F6" i="44" s="1"/>
  <c r="C4" i="63"/>
  <c r="D4" i="63" s="1"/>
  <c r="E4" i="63" s="1"/>
  <c r="F4" i="63" s="1"/>
  <c r="G4" i="63" s="1"/>
  <c r="C25" i="63"/>
  <c r="D25" i="63" s="1"/>
  <c r="E25" i="63" s="1"/>
  <c r="F25" i="63" s="1"/>
  <c r="G25" i="63" s="1"/>
  <c r="C24" i="46"/>
  <c r="D7" i="61"/>
  <c r="F31" i="61"/>
  <c r="H31" i="61" s="1"/>
  <c r="F7" i="61"/>
  <c r="E7" i="61"/>
  <c r="C6" i="41"/>
  <c r="E36" i="51"/>
  <c r="D6" i="51"/>
  <c r="O6" i="51" s="1"/>
  <c r="P6" i="51" s="1"/>
  <c r="Q6" i="51" s="1"/>
  <c r="R6" i="51" s="1"/>
  <c r="S6" i="51" s="1"/>
  <c r="D36" i="51"/>
  <c r="G54" i="43"/>
  <c r="G7" i="43"/>
  <c r="C6" i="48"/>
  <c r="E6" i="48"/>
  <c r="D18" i="52"/>
  <c r="C18" i="52"/>
  <c r="D33" i="41"/>
  <c r="C33" i="41"/>
  <c r="D7" i="41"/>
  <c r="D8" i="41"/>
  <c r="D17" i="41"/>
  <c r="N31" i="64" l="1"/>
  <c r="N197" i="64"/>
  <c r="P197" i="64" s="1"/>
  <c r="N196" i="64"/>
  <c r="P196" i="64" s="1"/>
  <c r="N195" i="64"/>
  <c r="P195" i="64" s="1"/>
  <c r="N194" i="64"/>
  <c r="P194" i="64" s="1"/>
  <c r="N193" i="64"/>
  <c r="P193" i="64" s="1"/>
  <c r="N192" i="64"/>
  <c r="P192" i="64" s="1"/>
  <c r="P191" i="64"/>
  <c r="N190" i="64"/>
  <c r="P190" i="64" s="1"/>
  <c r="N189" i="64"/>
  <c r="P189" i="64" s="1"/>
  <c r="N188" i="64"/>
  <c r="N187" i="64"/>
  <c r="P187" i="64" s="1"/>
  <c r="N186" i="64"/>
  <c r="P186" i="64" s="1"/>
  <c r="N185" i="64"/>
  <c r="P185" i="64" s="1"/>
  <c r="N184" i="64"/>
  <c r="P184" i="64" s="1"/>
  <c r="N183" i="64"/>
  <c r="O182" i="64"/>
  <c r="M182" i="64"/>
  <c r="L182" i="64"/>
  <c r="K182" i="64"/>
  <c r="J182" i="64"/>
  <c r="I182" i="64"/>
  <c r="H182" i="64"/>
  <c r="G182" i="64"/>
  <c r="F182" i="64"/>
  <c r="N181" i="64"/>
  <c r="P181" i="64" s="1"/>
  <c r="N180" i="64"/>
  <c r="P180" i="64" s="1"/>
  <c r="N179" i="64"/>
  <c r="P179" i="64" s="1"/>
  <c r="N178" i="64"/>
  <c r="P178" i="64" s="1"/>
  <c r="N177" i="64"/>
  <c r="P177" i="64" s="1"/>
  <c r="N176" i="64"/>
  <c r="P176" i="64" s="1"/>
  <c r="N175" i="64"/>
  <c r="P175" i="64" s="1"/>
  <c r="N174" i="64"/>
  <c r="P174" i="64" s="1"/>
  <c r="N173" i="64"/>
  <c r="P173" i="64" s="1"/>
  <c r="N172" i="64"/>
  <c r="P172" i="64" s="1"/>
  <c r="N171" i="64"/>
  <c r="O170" i="64"/>
  <c r="M170" i="64"/>
  <c r="L170" i="64"/>
  <c r="K170" i="64"/>
  <c r="J170" i="64"/>
  <c r="I170" i="64"/>
  <c r="H170" i="64"/>
  <c r="G170" i="64"/>
  <c r="F170" i="64"/>
  <c r="N169" i="64"/>
  <c r="P169" i="64" s="1"/>
  <c r="N168" i="64"/>
  <c r="P168" i="64" s="1"/>
  <c r="N167" i="64"/>
  <c r="P167" i="64" s="1"/>
  <c r="N166" i="64"/>
  <c r="P166" i="64" s="1"/>
  <c r="N165" i="64"/>
  <c r="P165" i="64" s="1"/>
  <c r="N164" i="64"/>
  <c r="O163" i="64"/>
  <c r="M163" i="64"/>
  <c r="L163" i="64"/>
  <c r="K163" i="64"/>
  <c r="J163" i="64"/>
  <c r="I163" i="64"/>
  <c r="H163" i="64"/>
  <c r="G163" i="64"/>
  <c r="F163" i="64"/>
  <c r="N162" i="64"/>
  <c r="P162" i="64" s="1"/>
  <c r="N161" i="64"/>
  <c r="P161" i="64" s="1"/>
  <c r="N160" i="64"/>
  <c r="O159" i="64"/>
  <c r="M159" i="64"/>
  <c r="L159" i="64"/>
  <c r="K159" i="64"/>
  <c r="J159" i="64"/>
  <c r="I159" i="64"/>
  <c r="H159" i="64"/>
  <c r="G159" i="64"/>
  <c r="F159" i="64"/>
  <c r="N158" i="64"/>
  <c r="P158" i="64" s="1"/>
  <c r="N157" i="64"/>
  <c r="O156" i="64"/>
  <c r="M156" i="64"/>
  <c r="L156" i="64"/>
  <c r="K156" i="64"/>
  <c r="J156" i="64"/>
  <c r="I156" i="64"/>
  <c r="H156" i="64"/>
  <c r="G156" i="64"/>
  <c r="P152" i="64"/>
  <c r="N151" i="64"/>
  <c r="P151" i="64" s="1"/>
  <c r="N150" i="64"/>
  <c r="N148" i="64"/>
  <c r="P148" i="64" s="1"/>
  <c r="N147" i="64"/>
  <c r="P147" i="64" s="1"/>
  <c r="N146" i="64"/>
  <c r="P146" i="64" s="1"/>
  <c r="N145" i="64"/>
  <c r="P145" i="64" s="1"/>
  <c r="N144" i="64"/>
  <c r="P144" i="64" s="1"/>
  <c r="N143" i="64"/>
  <c r="O142" i="64"/>
  <c r="L142" i="64"/>
  <c r="K142" i="64"/>
  <c r="K139" i="64" s="1"/>
  <c r="J142" i="64"/>
  <c r="I142" i="64"/>
  <c r="H142" i="64"/>
  <c r="G142" i="64"/>
  <c r="F142" i="64"/>
  <c r="N141" i="64"/>
  <c r="P141" i="64" s="1"/>
  <c r="N140" i="64"/>
  <c r="P140" i="64" s="1"/>
  <c r="N136" i="64"/>
  <c r="P136" i="64" s="1"/>
  <c r="N135" i="64"/>
  <c r="P135" i="64" s="1"/>
  <c r="N134" i="64"/>
  <c r="P134" i="64" s="1"/>
  <c r="N133" i="64"/>
  <c r="P133" i="64" s="1"/>
  <c r="N132" i="64"/>
  <c r="P132" i="64" s="1"/>
  <c r="N131" i="64"/>
  <c r="P131" i="64" s="1"/>
  <c r="N130" i="64"/>
  <c r="P130" i="64" s="1"/>
  <c r="N129" i="64"/>
  <c r="P129" i="64" s="1"/>
  <c r="N128" i="64"/>
  <c r="P128" i="64" s="1"/>
  <c r="N127" i="64"/>
  <c r="P127" i="64" s="1"/>
  <c r="N126" i="64"/>
  <c r="P126" i="64" s="1"/>
  <c r="O125" i="64"/>
  <c r="M125" i="64"/>
  <c r="L125" i="64"/>
  <c r="K125" i="64"/>
  <c r="J125" i="64"/>
  <c r="I125" i="64"/>
  <c r="H125" i="64"/>
  <c r="G125" i="64"/>
  <c r="F125" i="64"/>
  <c r="N124" i="64"/>
  <c r="P124" i="64" s="1"/>
  <c r="N123" i="64"/>
  <c r="P123" i="64" s="1"/>
  <c r="N122" i="64"/>
  <c r="P122" i="64" s="1"/>
  <c r="N121" i="64"/>
  <c r="P121" i="64" s="1"/>
  <c r="N120" i="64"/>
  <c r="P120" i="64" s="1"/>
  <c r="N119" i="64"/>
  <c r="O118" i="64"/>
  <c r="M118" i="64"/>
  <c r="L118" i="64"/>
  <c r="K118" i="64"/>
  <c r="J118" i="64"/>
  <c r="I118" i="64"/>
  <c r="H118" i="64"/>
  <c r="G118" i="64"/>
  <c r="F118" i="64"/>
  <c r="N117" i="64"/>
  <c r="P117" i="64" s="1"/>
  <c r="N116" i="64"/>
  <c r="P116" i="64" s="1"/>
  <c r="N115" i="64"/>
  <c r="P115" i="64" s="1"/>
  <c r="N114" i="64"/>
  <c r="P114" i="64" s="1"/>
  <c r="N113" i="64"/>
  <c r="P113" i="64" s="1"/>
  <c r="N112" i="64"/>
  <c r="P112" i="64" s="1"/>
  <c r="N111" i="64"/>
  <c r="P111" i="64" s="1"/>
  <c r="O110" i="64"/>
  <c r="M110" i="64"/>
  <c r="L110" i="64"/>
  <c r="K110" i="64"/>
  <c r="J110" i="64"/>
  <c r="I110" i="64"/>
  <c r="H110" i="64"/>
  <c r="G110" i="64"/>
  <c r="F110" i="64"/>
  <c r="N108" i="64"/>
  <c r="P108" i="64" s="1"/>
  <c r="N107" i="64"/>
  <c r="P107" i="64" s="1"/>
  <c r="N106" i="64"/>
  <c r="P106" i="64" s="1"/>
  <c r="N105" i="64"/>
  <c r="P105" i="64" s="1"/>
  <c r="N104" i="64"/>
  <c r="P104" i="64" s="1"/>
  <c r="O103" i="64"/>
  <c r="M103" i="64"/>
  <c r="L103" i="64"/>
  <c r="K103" i="64"/>
  <c r="J103" i="64"/>
  <c r="I103" i="64"/>
  <c r="H103" i="64"/>
  <c r="G103" i="64"/>
  <c r="F103" i="64"/>
  <c r="N102" i="64"/>
  <c r="P102" i="64" s="1"/>
  <c r="N101" i="64"/>
  <c r="P101" i="64" s="1"/>
  <c r="N100" i="64"/>
  <c r="P100" i="64" s="1"/>
  <c r="N99" i="64"/>
  <c r="P99" i="64" s="1"/>
  <c r="N98" i="64"/>
  <c r="P98" i="64" s="1"/>
  <c r="N97" i="64"/>
  <c r="P97" i="64" s="1"/>
  <c r="N96" i="64"/>
  <c r="P96" i="64" s="1"/>
  <c r="N95" i="64"/>
  <c r="P95" i="64" s="1"/>
  <c r="N94" i="64"/>
  <c r="P94" i="64" s="1"/>
  <c r="N93" i="64"/>
  <c r="P93" i="64" s="1"/>
  <c r="O92" i="64"/>
  <c r="M92" i="64"/>
  <c r="L92" i="64"/>
  <c r="K92" i="64"/>
  <c r="J92" i="64"/>
  <c r="I92" i="64"/>
  <c r="H92" i="64"/>
  <c r="G92" i="64"/>
  <c r="F92" i="64"/>
  <c r="N91" i="64"/>
  <c r="P91" i="64" s="1"/>
  <c r="N90" i="64"/>
  <c r="P90" i="64" s="1"/>
  <c r="N89" i="64"/>
  <c r="P89" i="64" s="1"/>
  <c r="N88" i="64"/>
  <c r="P88" i="64" s="1"/>
  <c r="N87" i="64"/>
  <c r="P87" i="64" s="1"/>
  <c r="N86" i="64"/>
  <c r="P86" i="64" s="1"/>
  <c r="N85" i="64"/>
  <c r="P85" i="64" s="1"/>
  <c r="N84" i="64"/>
  <c r="P84" i="64" s="1"/>
  <c r="N83" i="64"/>
  <c r="O82" i="64"/>
  <c r="M82" i="64"/>
  <c r="L82" i="64"/>
  <c r="K82" i="64"/>
  <c r="J82" i="64"/>
  <c r="I82" i="64"/>
  <c r="H82" i="64"/>
  <c r="G82" i="64"/>
  <c r="F82" i="64"/>
  <c r="N81" i="64"/>
  <c r="P81" i="64" s="1"/>
  <c r="N80" i="64"/>
  <c r="P80" i="64" s="1"/>
  <c r="N79" i="64"/>
  <c r="P79" i="64" s="1"/>
  <c r="N78" i="64"/>
  <c r="P78" i="64" s="1"/>
  <c r="N77" i="64"/>
  <c r="N76" i="64"/>
  <c r="O75" i="64"/>
  <c r="M75" i="64"/>
  <c r="L75" i="64"/>
  <c r="K75" i="64"/>
  <c r="J75" i="64"/>
  <c r="I75" i="64"/>
  <c r="H75" i="64"/>
  <c r="G75" i="64"/>
  <c r="F75" i="64"/>
  <c r="N73" i="64"/>
  <c r="M139" i="64" l="1"/>
  <c r="M198" i="64" s="1"/>
  <c r="H109" i="64"/>
  <c r="N149" i="64"/>
  <c r="P149" i="64" s="1"/>
  <c r="P188" i="64"/>
  <c r="N182" i="64"/>
  <c r="P182" i="64" s="1"/>
  <c r="O109" i="64"/>
  <c r="F109" i="64"/>
  <c r="F74" i="64"/>
  <c r="G109" i="64"/>
  <c r="K109" i="64"/>
  <c r="J109" i="64"/>
  <c r="K198" i="64"/>
  <c r="M74" i="64"/>
  <c r="L139" i="64"/>
  <c r="L198" i="64" s="1"/>
  <c r="G139" i="64"/>
  <c r="G198" i="64" s="1"/>
  <c r="N170" i="64"/>
  <c r="P170" i="64" s="1"/>
  <c r="N75" i="64"/>
  <c r="P75" i="64" s="1"/>
  <c r="F139" i="64"/>
  <c r="F198" i="64" s="1"/>
  <c r="I74" i="64"/>
  <c r="N156" i="64"/>
  <c r="P156" i="64" s="1"/>
  <c r="P77" i="64"/>
  <c r="N82" i="64"/>
  <c r="P82" i="64" s="1"/>
  <c r="L109" i="64"/>
  <c r="L74" i="64"/>
  <c r="N92" i="64"/>
  <c r="P92" i="64" s="1"/>
  <c r="M109" i="64"/>
  <c r="O139" i="64"/>
  <c r="O198" i="64" s="1"/>
  <c r="N159" i="64"/>
  <c r="N118" i="64"/>
  <c r="P118" i="64" s="1"/>
  <c r="N142" i="64"/>
  <c r="P142" i="64" s="1"/>
  <c r="G74" i="64"/>
  <c r="O74" i="64"/>
  <c r="J74" i="64"/>
  <c r="P119" i="64"/>
  <c r="H139" i="64"/>
  <c r="H198" i="64" s="1"/>
  <c r="H74" i="64"/>
  <c r="K74" i="64"/>
  <c r="I109" i="64"/>
  <c r="I139" i="64"/>
  <c r="I198" i="64" s="1"/>
  <c r="J139" i="64"/>
  <c r="J198" i="64" s="1"/>
  <c r="N163" i="64"/>
  <c r="P163" i="64" s="1"/>
  <c r="P150" i="64"/>
  <c r="P160" i="64"/>
  <c r="P159" i="64" s="1"/>
  <c r="P171" i="64"/>
  <c r="P83" i="64"/>
  <c r="N103" i="64"/>
  <c r="P103" i="64" s="1"/>
  <c r="N110" i="64"/>
  <c r="N125" i="64"/>
  <c r="P125" i="64" s="1"/>
  <c r="P143" i="64"/>
  <c r="P157" i="64"/>
  <c r="P164" i="64"/>
  <c r="P183" i="64"/>
  <c r="P73" i="64"/>
  <c r="H137" i="64" l="1"/>
  <c r="H199" i="64" s="1"/>
  <c r="G137" i="64"/>
  <c r="G199" i="64" s="1"/>
  <c r="F137" i="64"/>
  <c r="F199" i="64" s="1"/>
  <c r="J137" i="64"/>
  <c r="J199" i="64" s="1"/>
  <c r="O137" i="64"/>
  <c r="K137" i="64"/>
  <c r="K199" i="64" s="1"/>
  <c r="I137" i="64"/>
  <c r="I199" i="64" s="1"/>
  <c r="M137" i="64"/>
  <c r="M199" i="64" s="1"/>
  <c r="P76" i="64"/>
  <c r="N139" i="64"/>
  <c r="L137" i="64"/>
  <c r="L199" i="64" s="1"/>
  <c r="P110" i="64"/>
  <c r="N109" i="64"/>
  <c r="P109" i="64" s="1"/>
  <c r="N74" i="64"/>
  <c r="N67" i="64"/>
  <c r="P67" i="64" s="1"/>
  <c r="N66" i="64"/>
  <c r="P66" i="64" s="1"/>
  <c r="N64" i="64"/>
  <c r="P64" i="64" s="1"/>
  <c r="N63" i="64"/>
  <c r="P63" i="64" s="1"/>
  <c r="N62" i="64"/>
  <c r="P62" i="64" s="1"/>
  <c r="N58" i="64"/>
  <c r="P58" i="64" s="1"/>
  <c r="N57" i="64"/>
  <c r="P57" i="64" s="1"/>
  <c r="N56" i="64"/>
  <c r="P56" i="64" s="1"/>
  <c r="N55" i="64"/>
  <c r="P55" i="64" s="1"/>
  <c r="N54" i="64"/>
  <c r="P54" i="64" s="1"/>
  <c r="N53" i="64"/>
  <c r="P53" i="64" s="1"/>
  <c r="N52" i="64"/>
  <c r="P52" i="64" s="1"/>
  <c r="N51" i="64"/>
  <c r="P51" i="64" s="1"/>
  <c r="N50" i="64"/>
  <c r="P50" i="64" s="1"/>
  <c r="N49" i="64"/>
  <c r="P49" i="64" s="1"/>
  <c r="N48" i="64"/>
  <c r="O47" i="64"/>
  <c r="M47" i="64"/>
  <c r="L47" i="64"/>
  <c r="K47" i="64"/>
  <c r="J47" i="64"/>
  <c r="I47" i="64"/>
  <c r="H47" i="64"/>
  <c r="G47" i="64"/>
  <c r="F47" i="64"/>
  <c r="N46" i="64"/>
  <c r="P46" i="64" s="1"/>
  <c r="N45" i="64"/>
  <c r="P45" i="64" s="1"/>
  <c r="N44" i="64"/>
  <c r="P44" i="64" s="1"/>
  <c r="N43" i="64"/>
  <c r="P43" i="64" s="1"/>
  <c r="N42" i="64"/>
  <c r="P42" i="64" s="1"/>
  <c r="N41" i="64"/>
  <c r="P41" i="64" s="1"/>
  <c r="N40" i="64"/>
  <c r="P40" i="64" s="1"/>
  <c r="N39" i="64"/>
  <c r="P39" i="64" s="1"/>
  <c r="N38" i="64"/>
  <c r="P38" i="64" s="1"/>
  <c r="N37" i="64"/>
  <c r="P37" i="64" s="1"/>
  <c r="O36" i="64"/>
  <c r="M36" i="64"/>
  <c r="L36" i="64"/>
  <c r="K36" i="64"/>
  <c r="J36" i="64"/>
  <c r="I36" i="64"/>
  <c r="H36" i="64"/>
  <c r="G36" i="64"/>
  <c r="F36" i="64"/>
  <c r="N35" i="64"/>
  <c r="P35" i="64" s="1"/>
  <c r="N34" i="64"/>
  <c r="P34" i="64" s="1"/>
  <c r="N33" i="64"/>
  <c r="P33" i="64" s="1"/>
  <c r="N32" i="64"/>
  <c r="P32" i="64" s="1"/>
  <c r="P31" i="64"/>
  <c r="N30" i="64"/>
  <c r="P30" i="64" s="1"/>
  <c r="N29" i="64"/>
  <c r="O28" i="64"/>
  <c r="M28" i="64"/>
  <c r="L28" i="64"/>
  <c r="K28" i="64"/>
  <c r="J28" i="64"/>
  <c r="I28" i="64"/>
  <c r="H28" i="64"/>
  <c r="G28" i="64"/>
  <c r="F28" i="64"/>
  <c r="N27" i="64"/>
  <c r="P27" i="64" s="1"/>
  <c r="N26" i="64"/>
  <c r="P26" i="64" s="1"/>
  <c r="O25" i="64"/>
  <c r="M25" i="64"/>
  <c r="L25" i="64"/>
  <c r="K25" i="64"/>
  <c r="J25" i="64"/>
  <c r="I25" i="64"/>
  <c r="H25" i="64"/>
  <c r="G25" i="64"/>
  <c r="F25" i="64"/>
  <c r="N24" i="64"/>
  <c r="P24" i="64" s="1"/>
  <c r="N23" i="64"/>
  <c r="P23" i="64" s="1"/>
  <c r="N22" i="64"/>
  <c r="P22" i="64" s="1"/>
  <c r="N21" i="64"/>
  <c r="P21" i="64" s="1"/>
  <c r="N20" i="64"/>
  <c r="P20" i="64" s="1"/>
  <c r="O19" i="64"/>
  <c r="M19" i="64"/>
  <c r="L19" i="64"/>
  <c r="K19" i="64"/>
  <c r="J19" i="64"/>
  <c r="I19" i="64"/>
  <c r="H19" i="64"/>
  <c r="G19" i="64"/>
  <c r="F19" i="64"/>
  <c r="N18" i="64"/>
  <c r="P18" i="64" s="1"/>
  <c r="N17" i="64"/>
  <c r="P17" i="64" s="1"/>
  <c r="N16" i="64"/>
  <c r="O15" i="64"/>
  <c r="M15" i="64"/>
  <c r="L15" i="64"/>
  <c r="K15" i="64"/>
  <c r="J15" i="64"/>
  <c r="I15" i="64"/>
  <c r="H15" i="64"/>
  <c r="G15" i="64"/>
  <c r="F15" i="64"/>
  <c r="N14" i="64"/>
  <c r="P14" i="64" s="1"/>
  <c r="N12" i="64"/>
  <c r="P12" i="64" s="1"/>
  <c r="N11" i="64"/>
  <c r="P11" i="64" s="1"/>
  <c r="N10" i="64"/>
  <c r="P10" i="64" s="1"/>
  <c r="N9" i="64"/>
  <c r="P9" i="64" s="1"/>
  <c r="N8" i="64"/>
  <c r="O7" i="64"/>
  <c r="M7" i="64"/>
  <c r="L7" i="64"/>
  <c r="K7" i="64"/>
  <c r="J7" i="64"/>
  <c r="I7" i="64"/>
  <c r="H7" i="64"/>
  <c r="G7" i="64"/>
  <c r="F7" i="64"/>
  <c r="P139" i="64" l="1"/>
  <c r="N198" i="64"/>
  <c r="O199" i="64"/>
  <c r="G59" i="64"/>
  <c r="J59" i="64"/>
  <c r="M13" i="64"/>
  <c r="M60" i="64" s="1"/>
  <c r="L59" i="64"/>
  <c r="I13" i="64"/>
  <c r="I60" i="64" s="1"/>
  <c r="F13" i="64"/>
  <c r="F60" i="64" s="1"/>
  <c r="N19" i="64"/>
  <c r="P19" i="64" s="1"/>
  <c r="F59" i="64"/>
  <c r="O59" i="64"/>
  <c r="P74" i="64"/>
  <c r="N137" i="64"/>
  <c r="P137" i="64" s="1"/>
  <c r="M59" i="64"/>
  <c r="L13" i="64"/>
  <c r="L60" i="64" s="1"/>
  <c r="N7" i="64"/>
  <c r="P7" i="64" s="1"/>
  <c r="H59" i="64"/>
  <c r="G13" i="64"/>
  <c r="G60" i="64" s="1"/>
  <c r="N15" i="64"/>
  <c r="P15" i="64" s="1"/>
  <c r="J13" i="64"/>
  <c r="J60" i="64" s="1"/>
  <c r="O13" i="64"/>
  <c r="O60" i="64" s="1"/>
  <c r="K59" i="64"/>
  <c r="H13" i="64"/>
  <c r="H60" i="64" s="1"/>
  <c r="N28" i="64"/>
  <c r="P28" i="64" s="1"/>
  <c r="K13" i="64"/>
  <c r="K60" i="64" s="1"/>
  <c r="P29" i="64"/>
  <c r="N47" i="64"/>
  <c r="P47" i="64" s="1"/>
  <c r="P48" i="64"/>
  <c r="I59" i="64"/>
  <c r="P8" i="64"/>
  <c r="P16" i="64"/>
  <c r="N25" i="64"/>
  <c r="P25" i="64" s="1"/>
  <c r="N36" i="64"/>
  <c r="P36" i="64" s="1"/>
  <c r="D20" i="46"/>
  <c r="G27" i="63"/>
  <c r="F27" i="63"/>
  <c r="E27" i="63"/>
  <c r="D27" i="63"/>
  <c r="C27" i="63"/>
  <c r="D11" i="62"/>
  <c r="D17" i="62" s="1"/>
  <c r="C11" i="62"/>
  <c r="H18" i="61"/>
  <c r="F18" i="61"/>
  <c r="E18" i="61"/>
  <c r="D18" i="61"/>
  <c r="C18" i="61"/>
  <c r="G61" i="64" l="1"/>
  <c r="G65" i="64" s="1"/>
  <c r="N199" i="64"/>
  <c r="P198" i="64"/>
  <c r="J61" i="64"/>
  <c r="J65" i="64" s="1"/>
  <c r="F61" i="64"/>
  <c r="F65" i="64" s="1"/>
  <c r="L61" i="64"/>
  <c r="L65" i="64" s="1"/>
  <c r="M61" i="64"/>
  <c r="M65" i="64" s="1"/>
  <c r="O61" i="64"/>
  <c r="O65" i="64" s="1"/>
  <c r="H61" i="64"/>
  <c r="H65" i="64" s="1"/>
  <c r="I61" i="64"/>
  <c r="I65" i="64" s="1"/>
  <c r="B20" i="46"/>
  <c r="F20" i="46"/>
  <c r="B32" i="46"/>
  <c r="D87" i="43"/>
  <c r="D5" i="46"/>
  <c r="E32" i="46"/>
  <c r="B5" i="46"/>
  <c r="H32" i="46"/>
  <c r="F5" i="46"/>
  <c r="D6" i="44"/>
  <c r="E87" i="43"/>
  <c r="K61" i="64"/>
  <c r="K65" i="64" s="1"/>
  <c r="N13" i="64"/>
  <c r="N59" i="64"/>
  <c r="F54" i="43"/>
  <c r="C7" i="61"/>
  <c r="P199" i="64" l="1"/>
  <c r="P59" i="64"/>
  <c r="N60" i="64"/>
  <c r="P60" i="64" s="1"/>
  <c r="P13" i="64"/>
  <c r="N61" i="64" l="1"/>
  <c r="P61" i="64" l="1"/>
  <c r="N65" i="64"/>
  <c r="P65" i="64" s="1"/>
  <c r="D95" i="43" l="1"/>
  <c r="E95" i="43"/>
  <c r="C95" i="43"/>
  <c r="C36" i="52" l="1"/>
  <c r="F18" i="51"/>
  <c r="D29" i="51" l="1"/>
  <c r="E29" i="51"/>
  <c r="F29" i="51"/>
  <c r="E48" i="51" l="1"/>
  <c r="D48" i="51"/>
  <c r="C48" i="51"/>
  <c r="F30" i="51"/>
  <c r="E30" i="51"/>
  <c r="D30" i="51"/>
  <c r="N18" i="48"/>
  <c r="L18" i="48"/>
  <c r="K18" i="48"/>
  <c r="J18" i="48"/>
  <c r="G18" i="48"/>
  <c r="H10" i="48" s="1"/>
  <c r="E18" i="48"/>
  <c r="C18" i="48"/>
  <c r="M17" i="48"/>
  <c r="O17" i="48" s="1"/>
  <c r="M16" i="48"/>
  <c r="O16" i="48" s="1"/>
  <c r="M15" i="48"/>
  <c r="O15" i="48" s="1"/>
  <c r="M14" i="48"/>
  <c r="O14" i="48" s="1"/>
  <c r="M13" i="48"/>
  <c r="M12" i="48"/>
  <c r="O12" i="48" s="1"/>
  <c r="M11" i="48"/>
  <c r="O11" i="48" s="1"/>
  <c r="M10" i="48"/>
  <c r="O10" i="48" s="1"/>
  <c r="M9" i="48"/>
  <c r="O9" i="48" s="1"/>
  <c r="M8" i="48"/>
  <c r="O8" i="48" s="1"/>
  <c r="M7" i="48"/>
  <c r="O7" i="48" s="1"/>
  <c r="H16" i="48" l="1"/>
  <c r="H14" i="48"/>
  <c r="H18" i="48"/>
  <c r="F16" i="48"/>
  <c r="F9" i="48"/>
  <c r="D18" i="48"/>
  <c r="D8" i="48"/>
  <c r="D7" i="48"/>
  <c r="O13" i="48"/>
  <c r="O18" i="48" s="1"/>
  <c r="M18" i="48"/>
  <c r="J20" i="48" s="1"/>
  <c r="C49" i="51"/>
  <c r="E49" i="51"/>
  <c r="D49" i="51"/>
  <c r="D51" i="51" s="1"/>
  <c r="F7" i="48"/>
  <c r="F12" i="48"/>
  <c r="F10" i="48"/>
  <c r="D10" i="48"/>
  <c r="F14" i="48"/>
  <c r="H7" i="48"/>
  <c r="H17" i="48"/>
  <c r="H12" i="48"/>
  <c r="D14" i="48"/>
  <c r="D12" i="48"/>
  <c r="D15" i="48"/>
  <c r="D16" i="48"/>
  <c r="D13" i="48"/>
  <c r="H15" i="48"/>
  <c r="D11" i="48"/>
  <c r="F13" i="48"/>
  <c r="H13" i="48"/>
  <c r="D9" i="48"/>
  <c r="H11" i="48"/>
  <c r="F8" i="48"/>
  <c r="F11" i="48"/>
  <c r="H9" i="48"/>
  <c r="F17" i="48"/>
  <c r="F18" i="48"/>
  <c r="H8" i="48"/>
  <c r="F15" i="48"/>
  <c r="D17" i="48"/>
  <c r="P9" i="48" l="1"/>
  <c r="O20" i="48"/>
  <c r="N20" i="48"/>
  <c r="M20" i="48"/>
  <c r="K20" i="48"/>
  <c r="L20" i="48"/>
  <c r="E51" i="51"/>
  <c r="P7" i="48"/>
  <c r="P10" i="48"/>
  <c r="P12" i="48"/>
  <c r="P17" i="48"/>
  <c r="P13" i="48"/>
  <c r="P16" i="48"/>
  <c r="P15" i="48"/>
  <c r="P11" i="48"/>
  <c r="P8" i="48"/>
  <c r="P14" i="48"/>
  <c r="E30" i="44" l="1"/>
  <c r="D30" i="44"/>
  <c r="C30" i="44"/>
  <c r="B30" i="44"/>
  <c r="D16" i="44"/>
  <c r="E16" i="44"/>
  <c r="F16" i="44"/>
  <c r="B16" i="44"/>
  <c r="I33" i="46" l="1"/>
  <c r="I41" i="46" s="1"/>
  <c r="H33" i="46"/>
  <c r="H41" i="46" s="1"/>
  <c r="F33" i="46"/>
  <c r="F41" i="46" s="1"/>
  <c r="E33" i="46"/>
  <c r="C33" i="46"/>
  <c r="C41" i="46" s="1"/>
  <c r="B33" i="46"/>
  <c r="D37" i="46" s="1"/>
  <c r="G26" i="46"/>
  <c r="D21" i="46"/>
  <c r="E21" i="46" s="1"/>
  <c r="C26" i="46"/>
  <c r="F7" i="46"/>
  <c r="D7" i="46"/>
  <c r="B7" i="46"/>
  <c r="B6" i="46" s="1"/>
  <c r="B16" i="46" s="1"/>
  <c r="L18" i="41"/>
  <c r="K18" i="41"/>
  <c r="J18" i="41"/>
  <c r="G18" i="41"/>
  <c r="H8" i="41" s="1"/>
  <c r="E18" i="41"/>
  <c r="M17" i="41"/>
  <c r="O17" i="41" s="1"/>
  <c r="M16" i="41"/>
  <c r="O16" i="41" s="1"/>
  <c r="M15" i="41"/>
  <c r="O15" i="41" s="1"/>
  <c r="M14" i="41"/>
  <c r="O14" i="41" s="1"/>
  <c r="M13" i="41"/>
  <c r="O13" i="41" s="1"/>
  <c r="M12" i="41"/>
  <c r="O12" i="41" s="1"/>
  <c r="M11" i="41"/>
  <c r="O11" i="41" s="1"/>
  <c r="M10" i="41"/>
  <c r="O10" i="41" s="1"/>
  <c r="M9" i="41"/>
  <c r="O9" i="41" s="1"/>
  <c r="M8" i="41"/>
  <c r="O7" i="41"/>
  <c r="G36" i="46" l="1"/>
  <c r="G35" i="46"/>
  <c r="O8" i="41"/>
  <c r="M18" i="41"/>
  <c r="L19" i="41" s="1"/>
  <c r="B41" i="46"/>
  <c r="D35" i="46"/>
  <c r="E22" i="46"/>
  <c r="F21" i="46"/>
  <c r="G28" i="46" s="1"/>
  <c r="G10" i="46"/>
  <c r="F6" i="46"/>
  <c r="F16" i="46" s="1"/>
  <c r="G8" i="46"/>
  <c r="D6" i="46"/>
  <c r="E7" i="46" s="1"/>
  <c r="E9" i="46"/>
  <c r="E11" i="46"/>
  <c r="C8" i="46"/>
  <c r="C10" i="46"/>
  <c r="H17" i="41"/>
  <c r="H15" i="41"/>
  <c r="H13" i="41"/>
  <c r="H11" i="41"/>
  <c r="H9" i="41"/>
  <c r="H7" i="41"/>
  <c r="H14" i="41"/>
  <c r="H10" i="41"/>
  <c r="H18" i="41"/>
  <c r="H16" i="41"/>
  <c r="H12" i="41"/>
  <c r="F18" i="41"/>
  <c r="F16" i="41"/>
  <c r="F14" i="41"/>
  <c r="F12" i="41"/>
  <c r="F10" i="41"/>
  <c r="F8" i="41"/>
  <c r="F17" i="41"/>
  <c r="F15" i="41"/>
  <c r="F13" i="41"/>
  <c r="F11" i="41"/>
  <c r="F9" i="41"/>
  <c r="F7" i="41"/>
  <c r="D16" i="41"/>
  <c r="D14" i="41"/>
  <c r="D12" i="41"/>
  <c r="D10" i="41"/>
  <c r="D13" i="41"/>
  <c r="D11" i="41"/>
  <c r="D9" i="41"/>
  <c r="D15" i="41"/>
  <c r="J41" i="46"/>
  <c r="J39" i="46"/>
  <c r="J40" i="46"/>
  <c r="J38" i="46"/>
  <c r="E8" i="46"/>
  <c r="C9" i="46"/>
  <c r="G9" i="46"/>
  <c r="E10" i="46"/>
  <c r="C11" i="46"/>
  <c r="G11" i="46"/>
  <c r="E23" i="46"/>
  <c r="E24" i="46"/>
  <c r="E25" i="46"/>
  <c r="E26" i="46"/>
  <c r="E27" i="46"/>
  <c r="E28" i="46"/>
  <c r="J33" i="46"/>
  <c r="G34" i="46"/>
  <c r="J35" i="46"/>
  <c r="D36" i="46"/>
  <c r="J36" i="46"/>
  <c r="G37" i="46"/>
  <c r="E41" i="46"/>
  <c r="G33" i="46" s="1"/>
  <c r="C23" i="46"/>
  <c r="G23" i="46"/>
  <c r="G24" i="46"/>
  <c r="C25" i="46"/>
  <c r="G25" i="46"/>
  <c r="D34" i="46"/>
  <c r="J34" i="46"/>
  <c r="J37" i="46"/>
  <c r="O18" i="41"/>
  <c r="P12" i="41" s="1"/>
  <c r="P13" i="41" l="1"/>
  <c r="O19" i="41"/>
  <c r="N19" i="41"/>
  <c r="M19" i="41"/>
  <c r="P8" i="41"/>
  <c r="K19" i="41"/>
  <c r="J19" i="41"/>
  <c r="C28" i="46"/>
  <c r="C27" i="46"/>
  <c r="C21" i="46"/>
  <c r="C22" i="46"/>
  <c r="D33" i="46"/>
  <c r="D38" i="46"/>
  <c r="D39" i="46"/>
  <c r="D40" i="46"/>
  <c r="D41" i="46"/>
  <c r="D16" i="46"/>
  <c r="E15" i="46" s="1"/>
  <c r="G22" i="46"/>
  <c r="E13" i="46"/>
  <c r="E12" i="46"/>
  <c r="G27" i="46"/>
  <c r="G21" i="46"/>
  <c r="C12" i="46"/>
  <c r="C13" i="46"/>
  <c r="C7" i="46"/>
  <c r="G14" i="46"/>
  <c r="G16" i="46"/>
  <c r="G13" i="46"/>
  <c r="G12" i="46"/>
  <c r="G6" i="46"/>
  <c r="G15" i="46"/>
  <c r="G7" i="46"/>
  <c r="P16" i="41"/>
  <c r="P17" i="41"/>
  <c r="P15" i="41"/>
  <c r="P10" i="41"/>
  <c r="G40" i="46"/>
  <c r="G38" i="46"/>
  <c r="G41" i="46"/>
  <c r="G39" i="46"/>
  <c r="P14" i="41"/>
  <c r="P11" i="41"/>
  <c r="P9" i="41"/>
  <c r="P7" i="41"/>
  <c r="P18" i="41" l="1"/>
  <c r="C16" i="46"/>
  <c r="C6" i="46"/>
  <c r="E6" i="46"/>
  <c r="C14" i="46"/>
  <c r="E14" i="46"/>
  <c r="C15" i="46"/>
  <c r="E16" i="46"/>
  <c r="C19" i="62"/>
</calcChain>
</file>

<file path=xl/sharedStrings.xml><?xml version="1.0" encoding="utf-8"?>
<sst xmlns="http://schemas.openxmlformats.org/spreadsheetml/2006/main" count="748" uniqueCount="592">
  <si>
    <t>OSNOVNI PODACI O KLIJENTU</t>
  </si>
  <si>
    <t>PODACI O POVEZANIM DRUŠTVIMA</t>
  </si>
  <si>
    <t>PODACI O ZAHTJEVU</t>
  </si>
  <si>
    <t>Vrsta plasmana</t>
  </si>
  <si>
    <t>Pismo namjere</t>
  </si>
  <si>
    <t>Akreditiv</t>
  </si>
  <si>
    <t>Business Master Card</t>
  </si>
  <si>
    <t>Okvirno zaduženje</t>
  </si>
  <si>
    <t>Valuta</t>
  </si>
  <si>
    <t>Rok otplate</t>
  </si>
  <si>
    <t>EUR</t>
  </si>
  <si>
    <t>USD</t>
  </si>
  <si>
    <t>Način otplate</t>
  </si>
  <si>
    <t>mjesečno</t>
  </si>
  <si>
    <t>polugodišnje</t>
  </si>
  <si>
    <t>godišnje</t>
  </si>
  <si>
    <t>odjednom</t>
  </si>
  <si>
    <t>Datum zahtjeva</t>
  </si>
  <si>
    <t>OIB</t>
  </si>
  <si>
    <t>CHF</t>
  </si>
  <si>
    <t>GBP</t>
  </si>
  <si>
    <t>AUD</t>
  </si>
  <si>
    <t xml:space="preserve">CAD </t>
  </si>
  <si>
    <t>Udio</t>
  </si>
  <si>
    <t>Br.</t>
  </si>
  <si>
    <t>Naziv kupca</t>
  </si>
  <si>
    <t>do 30 dana</t>
  </si>
  <si>
    <t>30-90 dana</t>
  </si>
  <si>
    <t>preko 90 dana</t>
  </si>
  <si>
    <t>Ostali</t>
  </si>
  <si>
    <t>UKUPNO</t>
  </si>
  <si>
    <t>Naziv dobavljača</t>
  </si>
  <si>
    <t>Naziv povezanog društva</t>
  </si>
  <si>
    <t>Realizirani promet u zadnje 2 poslovne godine</t>
  </si>
  <si>
    <t xml:space="preserve">Ostali </t>
  </si>
  <si>
    <t>ADDIKO BANK d.d.</t>
  </si>
  <si>
    <t>BANKA KOVANICA d.d.</t>
  </si>
  <si>
    <t>CROATIA BANKA d.d.</t>
  </si>
  <si>
    <t>ERSTE &amp; STEIERMÄRKISCHE BANK d.d.</t>
  </si>
  <si>
    <t>HRVATSKA POŠTANSKA BANKA d.d.</t>
  </si>
  <si>
    <t>IMEX BANKA d.d.</t>
  </si>
  <si>
    <t>ISTARSKA KREDITNA BANKA UMAG d.d.</t>
  </si>
  <si>
    <t>KARLOVAČKA BANKA d.d.</t>
  </si>
  <si>
    <t>KENTBANK d.d.</t>
  </si>
  <si>
    <t>PARTNER BANKA d.d.</t>
  </si>
  <si>
    <t>PODRAVSKA BANKA d.d.</t>
  </si>
  <si>
    <t>PRIVREDNA BANKA ZAGREB d.d.</t>
  </si>
  <si>
    <t>SLATINSKA BANKA d.d.</t>
  </si>
  <si>
    <t>ZAGREBAČKA BANKA d.d. </t>
  </si>
  <si>
    <t>Iznos</t>
  </si>
  <si>
    <t>Stand by akreditiv</t>
  </si>
  <si>
    <t>kvartalno</t>
  </si>
  <si>
    <t>UKUPNO:</t>
  </si>
  <si>
    <t>Udio %</t>
  </si>
  <si>
    <t>Revolving kredit</t>
  </si>
  <si>
    <t>Način otplate kredita</t>
  </si>
  <si>
    <t>Osnovna djelatnost povezanog društva</t>
  </si>
  <si>
    <t>Vrste plasmana iz okvirnog zaduženja</t>
  </si>
  <si>
    <t xml:space="preserve">Vlasnička struktura
</t>
  </si>
  <si>
    <t>ostalo</t>
  </si>
  <si>
    <t>Struktura prihoda od prodaje po djelatnostima</t>
  </si>
  <si>
    <t xml:space="preserve">Vlasnička struktura </t>
  </si>
  <si>
    <t xml:space="preserve">Garancija </t>
  </si>
  <si>
    <t>RAIFFEISENBANK AUSTRIA d.d.</t>
  </si>
  <si>
    <t>(dd.mm.gggg)</t>
  </si>
  <si>
    <t>Garancija iz okvira</t>
  </si>
  <si>
    <t>Akreditiv iz okvira</t>
  </si>
  <si>
    <t>OD TOGA IZVOZ</t>
  </si>
  <si>
    <t>Garancija</t>
  </si>
  <si>
    <t>(ime i prezime)</t>
  </si>
  <si>
    <t>Ugovoreni rokovi plaćanja</t>
  </si>
  <si>
    <t>(potpis)</t>
  </si>
  <si>
    <t>Naziv klijenta</t>
  </si>
  <si>
    <t>Naziv klijenta:</t>
  </si>
  <si>
    <t>Datum podataka u tablicama</t>
  </si>
  <si>
    <t>Struktura dospjelosti</t>
  </si>
  <si>
    <t xml:space="preserve">Iznos rate </t>
  </si>
  <si>
    <t>Kamatna stopa</t>
  </si>
  <si>
    <t>Kratkoročna zaduženost</t>
  </si>
  <si>
    <t>Dugoročna zaduženost</t>
  </si>
  <si>
    <t>UKUPNA KREDITNA ZADUŽENOST</t>
  </si>
  <si>
    <t>Vjerovnik</t>
  </si>
  <si>
    <t>Kratkoročne pozajmice</t>
  </si>
  <si>
    <t>UKUPNO KRATKOROČNO</t>
  </si>
  <si>
    <t>Dugoročne pozajmice</t>
  </si>
  <si>
    <t>UKUPNO DUGOROČNO</t>
  </si>
  <si>
    <t>UKUPNE POZAJMICE</t>
  </si>
  <si>
    <t>UKUPNA ZADUŽENOST</t>
  </si>
  <si>
    <t>Korisnik plasmana</t>
  </si>
  <si>
    <t>Leasing društvo</t>
  </si>
  <si>
    <t>GARANCIJE(LG)/AKREDITIVI (LC)</t>
  </si>
  <si>
    <t>Vrsta LG/LC</t>
  </si>
  <si>
    <t>OKVIRNA ZADUŽENJA</t>
  </si>
  <si>
    <t>Vrsta/namjena okvira</t>
  </si>
  <si>
    <t>Prodaja vozila (UKUPNO)</t>
  </si>
  <si>
    <t>Rabljena vozila</t>
  </si>
  <si>
    <t>Ostala vozila</t>
  </si>
  <si>
    <t>Maloprodaja (dijelovi)</t>
  </si>
  <si>
    <t>Servis (usluge rada)</t>
  </si>
  <si>
    <t>Po komadu vozila</t>
  </si>
  <si>
    <t>Nova vozila (navesti po marki vozila)</t>
  </si>
  <si>
    <t>STRUKTURA ZALIHA</t>
  </si>
  <si>
    <t>br. vozila</t>
  </si>
  <si>
    <t>Rabljeni vozila</t>
  </si>
  <si>
    <t>Rezervni dijelovi</t>
  </si>
  <si>
    <t>Test vozila</t>
  </si>
  <si>
    <t>Pregled ugovorenih poslova  Investitor/Objekt</t>
  </si>
  <si>
    <t xml:space="preserve">Ugovorena vrijednost poslova </t>
  </si>
  <si>
    <t>Plan za narednu godinu</t>
  </si>
  <si>
    <t>Rok početka radova</t>
  </si>
  <si>
    <t>Predviđeni rok završetka</t>
  </si>
  <si>
    <t xml:space="preserve">Vrijednost radova </t>
  </si>
  <si>
    <t>Planirano za realizirati</t>
  </si>
  <si>
    <t>DA</t>
  </si>
  <si>
    <t>NE</t>
  </si>
  <si>
    <t>KAPITALNA ULAGANJA NA DUGOTRAJNOJ IMOVINI (CAPEX)</t>
  </si>
  <si>
    <t>Realizirani CAPEX</t>
  </si>
  <si>
    <t>Planirani CAPEX</t>
  </si>
  <si>
    <t xml:space="preserve"> </t>
  </si>
  <si>
    <t>Obveze za kapitalna ulaganja</t>
  </si>
  <si>
    <t>Može li banka, sukladno ugovornoj klauzuli,  jednostranom odlukom uskratiti korištenje neiskorišenog dijela limita?</t>
  </si>
  <si>
    <t>Kamatna stopa (npr. EURIBOR + 2.5%)</t>
  </si>
  <si>
    <t>Realizirani godišnji prihod</t>
  </si>
  <si>
    <t>Prihod tijekom razdoblja od 01.01. do</t>
  </si>
  <si>
    <t>Planirani godišnji prihod</t>
  </si>
  <si>
    <t>Realizirani poslovi</t>
  </si>
  <si>
    <t>Vozila na dugotrajnoj imovini</t>
  </si>
  <si>
    <t>UKUPNO DOSPJELO</t>
  </si>
  <si>
    <t>NEDOSPJELA POTRAŽIVANJA</t>
  </si>
  <si>
    <t>UKUPNA POTRAŽIVANJA</t>
  </si>
  <si>
    <t>Stanje na dan:</t>
  </si>
  <si>
    <t>KOMENTAR NA STANJA I PROMETE POTRAŽIVANJA OD KUPACA</t>
  </si>
  <si>
    <t>NEDOSPJELE OBVEZE</t>
  </si>
  <si>
    <t>UKUPNE OBVEZE</t>
  </si>
  <si>
    <t>Napomene:
- Stanja u tablici trebaju biti usklađena sa stanjem u dostavljenoj Bilanci. 
- Unijeti minimalno 5 najvećih dobavljača po prometu i 5 po visini stanja obveza</t>
  </si>
  <si>
    <t>KOMENTAR NA STANJA I PROMETE OBVEZA PREMA DOBAVLJAČIMA</t>
  </si>
  <si>
    <t>Iznos duga</t>
  </si>
  <si>
    <t>Datum dospijeća</t>
  </si>
  <si>
    <t>Utuženo DA/NE</t>
  </si>
  <si>
    <t>Datum otpisa u poslovnim knjigama</t>
  </si>
  <si>
    <t>Očekivana naplata</t>
  </si>
  <si>
    <t>Vjerojatnost naplate</t>
  </si>
  <si>
    <t>MALOPRODAJA</t>
  </si>
  <si>
    <t>VELEPRODAJA - ostali</t>
  </si>
  <si>
    <t>Stanje duga na dan</t>
  </si>
  <si>
    <t>Može li banka, sukladno ugovornoj klauzuli, jednostranom odlukom uskratiti korištenje neiskorišenog dijela limita?</t>
  </si>
  <si>
    <t>Stanje duga prema Bilanci na 31.12.</t>
  </si>
  <si>
    <t xml:space="preserve">Stanje duga na dan </t>
  </si>
  <si>
    <t>Napomene:
- Stanja u tablici trebaju biti usklađena sa stanjem u dostavljenoj Bilanci. 
- U ovu tablicu unose se svi krediti banaka, financijski leasing i dug prema factoring društvima</t>
  </si>
  <si>
    <t>OPERATIVNI LEASING</t>
  </si>
  <si>
    <t>Kreditor</t>
  </si>
  <si>
    <t xml:space="preserve">Namjena </t>
  </si>
  <si>
    <t>Stanje duga prema bilanci na 31.12.</t>
  </si>
  <si>
    <t>Namjena/vrsta plasmana</t>
  </si>
  <si>
    <t>Stanje duga na 31.12.</t>
  </si>
  <si>
    <t>Banka izdavatelj LG/LC</t>
  </si>
  <si>
    <t>Banka/ Leasing</t>
  </si>
  <si>
    <t>AOP oznaka</t>
  </si>
  <si>
    <t>Naziv pozicije</t>
  </si>
  <si>
    <t>Razrada pozicije</t>
  </si>
  <si>
    <t>Ostali poslovni prihodi s poduzetnicima unutar grupe i izvan grupe (redovni)</t>
  </si>
  <si>
    <t>Ostali vanjski troškovi (troškovi usluga)</t>
  </si>
  <si>
    <t>Usluge servisa i održavanja</t>
  </si>
  <si>
    <t>Intelektualne usluge</t>
  </si>
  <si>
    <t>Ostale usluge</t>
  </si>
  <si>
    <t>Premije osiguranja</t>
  </si>
  <si>
    <t>Ostali poslovni rashodi</t>
  </si>
  <si>
    <t>Vrijednosna usklađenja - razraditi koja imovina je vrijednosno usklađena</t>
  </si>
  <si>
    <t>Plaćeni troškovi budućeg razdoblja i obračunati prihodi</t>
  </si>
  <si>
    <t>Ostala potraživanja</t>
  </si>
  <si>
    <t>Ostale kratkoročne obveze</t>
  </si>
  <si>
    <t>Ostale dugoročne obveze</t>
  </si>
  <si>
    <t>Odgođeno plaćanje troškova i prihod budućeg razdoblja</t>
  </si>
  <si>
    <t>Prihod od prodaje</t>
  </si>
  <si>
    <t>UKUPNO POSLOVNI PRIHODI</t>
  </si>
  <si>
    <t>Promjena vrijednosti zaliha proizvodnje u tijeku i gotovih proizvoda</t>
  </si>
  <si>
    <t>Materijalni troškovi</t>
  </si>
  <si>
    <t>a) troškovi sirovina i materijala</t>
  </si>
  <si>
    <t>b) troškovi prodane robe</t>
  </si>
  <si>
    <t>c) ostali vanjski troškovi</t>
  </si>
  <si>
    <t>Troškovi osoblja</t>
  </si>
  <si>
    <t>UKUPNO REDOVNI TROŠKOVI POSLOVANJA</t>
  </si>
  <si>
    <t>EBITDA</t>
  </si>
  <si>
    <t>Od toga vlasnička ili intragroup pozajmica</t>
  </si>
  <si>
    <t>Vrijednosno usklađenje kratkotrajne imovine</t>
  </si>
  <si>
    <t>Zajmoprimac</t>
  </si>
  <si>
    <t xml:space="preserve">Prihodi od prodaje </t>
  </si>
  <si>
    <t>UKUPNI POSLOVNI PRIHODI</t>
  </si>
  <si>
    <t>MATERIJALNI TROŠKOVI</t>
  </si>
  <si>
    <t>Troškovi sirovina i materijala</t>
  </si>
  <si>
    <t>Troškovi prodane robe</t>
  </si>
  <si>
    <t>Troškovi usluga (ostali vanjski troškovi)</t>
  </si>
  <si>
    <t>BRUTO DOBIT</t>
  </si>
  <si>
    <t>BRUTO MARŽA (GIM)</t>
  </si>
  <si>
    <t>EBITDA MARŽA</t>
  </si>
  <si>
    <t>Amortizacija</t>
  </si>
  <si>
    <t>EBIT MARŽA</t>
  </si>
  <si>
    <t>Završno razdoblje 31.12.</t>
  </si>
  <si>
    <t>Tekuća godina od 01.01. do</t>
  </si>
  <si>
    <t>132/133</t>
  </si>
  <si>
    <t>Ostali troškovi</t>
  </si>
  <si>
    <t>147/148</t>
  </si>
  <si>
    <t>Odobreni iznos</t>
  </si>
  <si>
    <t>Prihodi od naplate usklađenih / otpisanih potraživanja od kupaca</t>
  </si>
  <si>
    <t>Prihodi od prodaje dugotrajne imovine</t>
  </si>
  <si>
    <t>Prihod od otpisa obveza</t>
  </si>
  <si>
    <t>Prihodi od potpora, subvencija, dotacija</t>
  </si>
  <si>
    <t>Prihodi od ukidanja rezerviranja</t>
  </si>
  <si>
    <t>Prihodi od naknade štete</t>
  </si>
  <si>
    <t>Ostali prihodi redovnog karaktera</t>
  </si>
  <si>
    <t>Troškovi rezerviranja</t>
  </si>
  <si>
    <t>Prihodi od naknadnih odobrenja (popusta, rabata od dobavljača)</t>
  </si>
  <si>
    <t>Naknadno odobreni popusti kupcima</t>
  </si>
  <si>
    <t>Vrijednosno usklađenje dugotrajne imovine</t>
  </si>
  <si>
    <t>Kazne, štete, sudski troškovi</t>
  </si>
  <si>
    <t>Ostali troškovi izvanrednog karaktera</t>
  </si>
  <si>
    <t>Ostali troškovi redovnog karaktera</t>
  </si>
  <si>
    <t>Ostali prihodi izvanrednog - jednokratnog karaktera</t>
  </si>
  <si>
    <t>Bankovne usluge i troškovi platnog prometa</t>
  </si>
  <si>
    <t>Usluge zakupa</t>
  </si>
  <si>
    <t>Usluge promidžbe</t>
  </si>
  <si>
    <t>Troškovi telefona, prijevoza</t>
  </si>
  <si>
    <t>Vanjske usluge pri izradi dobara i usluga (kooperanti)</t>
  </si>
  <si>
    <t>Dnevnice za službena putovanja / ostale naknade zaposlenicima</t>
  </si>
  <si>
    <t>Prihodi od prodaje</t>
  </si>
  <si>
    <t>Naplata potraživanja od kupaca, razina zaliha, podmirenje obveza prema dobavljačima</t>
  </si>
  <si>
    <t>Tržište i konkurencija / kretanja u industriji</t>
  </si>
  <si>
    <t>Profitabilnost (EBITDA)</t>
  </si>
  <si>
    <t>OSTALI PODACI</t>
  </si>
  <si>
    <t>Ulaganja u dugotrajnu imovinu</t>
  </si>
  <si>
    <t>Investicijski kredit</t>
  </si>
  <si>
    <t>Vlastita sredstva / dokapitalizacija / pozajmica vlasnika</t>
  </si>
  <si>
    <t>Komentar</t>
  </si>
  <si>
    <t>Izvor ulaganja u dugotrajnu imovinu (struktura investicije):</t>
  </si>
  <si>
    <t>Iznos ukupnih kapitalnih ulaganja</t>
  </si>
  <si>
    <t>Tekuća godina</t>
  </si>
  <si>
    <t>Plan</t>
  </si>
  <si>
    <t>Otplata glavnice kredita (postojeći i potencijalno novi)</t>
  </si>
  <si>
    <t>Isplata dobiti</t>
  </si>
  <si>
    <t>Promjene vrijednosti zaliha</t>
  </si>
  <si>
    <t>Vrijednosno usklađeni ili otpisani iznos potraživanja</t>
  </si>
  <si>
    <t>AOP</t>
  </si>
  <si>
    <t>Naziv članice</t>
  </si>
  <si>
    <t>Eliminacija</t>
  </si>
  <si>
    <t>KONSOLIDIRANO</t>
  </si>
  <si>
    <t>Matični broj</t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</si>
  <si>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</si>
  <si>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</si>
  <si>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</si>
  <si>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</si>
  <si>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</si>
  <si>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t xml:space="preserve">    1. Promjene vrijednosti zaliha proizvodnje u tijeku i gotovih proizvoda</t>
  </si>
  <si>
    <t xml:space="preserve">        a) Troškovi sirovina i materijala </t>
  </si>
  <si>
    <t xml:space="preserve">        b) Troškovi prodane robe </t>
  </si>
  <si>
    <t xml:space="preserve">        c) Ostali vanjski troškovi 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</si>
  <si>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</si>
  <si>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</si>
  <si>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</si>
  <si>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</si>
  <si>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</si>
  <si>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    a) dugotrajne imovine osim financijske imovine</t>
  </si>
  <si>
    <t xml:space="preserve">       b) kratkotrajne imovine osim financijske imovine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</si>
  <si>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</si>
  <si>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</si>
  <si>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</si>
  <si>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</si>
  <si>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</si>
  <si>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</si>
  <si>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</si>
  <si>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t xml:space="preserve">     1. Prihodi od ulaganja u udjele (dionice) poduzetnika unutar grupe</t>
  </si>
  <si>
    <t xml:space="preserve">     2. Prihodi od ulaganja u udjele (dionice) društava povezanih sudjelujućim interesima</t>
  </si>
  <si>
    <t xml:space="preserve">     3. Prihodi od ostalih dugotrajnih financijskih ulaganja i zajmova poduzetnicima unutar grupe</t>
  </si>
  <si>
    <t xml:space="preserve">     4. Ostali prihodi s osnove kamata iz odnosa s poduzetnicima unutar grupe</t>
  </si>
  <si>
    <t xml:space="preserve">     5. Tečajne razlike i ostali financijski prihodi iz odnosa s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</si>
  <si>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</si>
  <si>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</si>
  <si>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</si>
  <si>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</si>
  <si>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</si>
  <si>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</si>
  <si>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</si>
  <si>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</si>
  <si>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</si>
  <si>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</si>
  <si>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</si>
  <si>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</si>
  <si>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 INTERESOM</t>
  </si>
  <si>
    <t>VI.   UDIO U DOBITI OD  ZAJEDNIČKIH POTHVATA</t>
  </si>
  <si>
    <t>VII.  UDIO U GUBITKU OD DRUŠTAVA POVEZANIH SUDJELUJUĆIM INTERESOM</t>
  </si>
  <si>
    <t>VIII. UDIO U GUBITKU OD ZAJEDNIČKIH POTHVATA</t>
  </si>
  <si>
    <t>XII.  POREZ NA DOBIT</t>
  </si>
  <si>
    <t>AKTIVA</t>
  </si>
  <si>
    <t>A)  POTRAŽIVANJA ZA UPISANI A NEUPLAĆENI KAPITAL</t>
  </si>
  <si>
    <t>I. NEMATERIJALNA IMOVINA (AOP 004 do 009)</t>
  </si>
  <si>
    <t xml:space="preserve">    1. Izdaci za razvoj</t>
  </si>
  <si>
    <t xml:space="preserve">    2. Koncesije, patenti, licencije, robne i uslužne marke, softver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</si>
  <si>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</si>
  <si>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</si>
  <si>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</si>
  <si>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</si>
  <si>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</si>
  <si>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</si>
  <si>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</si>
  <si>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</si>
  <si>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</si>
  <si>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</si>
  <si>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</si>
  <si>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</si>
  <si>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</si>
  <si>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</si>
  <si>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</si>
  <si>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</si>
  <si>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</si>
  <si>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</si>
  <si>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 interesom</t>
  </si>
  <si>
    <t xml:space="preserve">     5. Ulaganja u ostale vrijednosne papire društava povezanih sudjelujućim interesom</t>
  </si>
  <si>
    <t xml:space="preserve">     6. Dani zajmovi, depoziti i slično društvima povezanim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</si>
  <si>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</si>
  <si>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</si>
  <si>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</si>
  <si>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</si>
  <si>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</si>
  <si>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 </t>
  </si>
  <si>
    <t xml:space="preserve">     2. Potraživanja od društava povezanih sudjelujućim interesom </t>
  </si>
  <si>
    <t xml:space="preserve">     3. Potraživanja od kupaca </t>
  </si>
  <si>
    <t xml:space="preserve">     4. Ostala potraživanja</t>
  </si>
  <si>
    <t>V. ODGOĐENA POREZNA IMOVINA</t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</si>
  <si>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</si>
  <si>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</si>
  <si>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</si>
  <si>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</si>
  <si>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</si>
  <si>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</si>
  <si>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</si>
  <si>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</si>
  <si>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</si>
  <si>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 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</si>
  <si>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</si>
  <si>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</si>
  <si>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</si>
  <si>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</si>
  <si>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</si>
  <si>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</si>
  <si>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 sudjelujućim interesom</t>
  </si>
  <si>
    <t xml:space="preserve">     9. Ostala financijska imovina</t>
  </si>
  <si>
    <t>IV. NOVAC U BANCI I BLAGAJNI</t>
  </si>
  <si>
    <t>D)  PLAĆENI TROŠKOVI BUDUĆEG RAZDOBLJA I OBRAČUNATI PRIHODI</t>
  </si>
  <si>
    <t>PASIVA</t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</si>
  <si>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</si>
  <si>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</si>
  <si>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</si>
  <si>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</si>
  <si>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</si>
  <si>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</si>
  <si>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</si>
  <si>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</si>
  <si>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</si>
  <si>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</si>
  <si>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</si>
  <si>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</si>
  <si>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 xml:space="preserve">     1. Zadržana dobit</t>
  </si>
  <si>
    <t xml:space="preserve">     2. Preneseni gubitak</t>
  </si>
  <si>
    <t xml:space="preserve">     1. Dobit poslovne godine</t>
  </si>
  <si>
    <t xml:space="preserve">     2. Gubitak poslovne godine</t>
  </si>
  <si>
    <t>VIII. MANJINSKI (NEKONTROLIRAJUĆI) INTERES</t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</si>
  <si>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</si>
  <si>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</si>
  <si>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</si>
  <si>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</si>
  <si>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</si>
  <si>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</si>
  <si>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t xml:space="preserve">     1. Obveze prema poduzetnicima unutar grupe </t>
  </si>
  <si>
    <t xml:space="preserve">     2. Obveze za zajmove, depozite i slično poduzetnika unutar grupe</t>
  </si>
  <si>
    <t xml:space="preserve">     3. Obveze prema društvima povezanim sudjelujućim interesom </t>
  </si>
  <si>
    <t xml:space="preserve">     4. Obveze za zajmove, depozite i slično društava povezanih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</si>
  <si>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</si>
  <si>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</si>
  <si>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</si>
  <si>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</si>
  <si>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</si>
  <si>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</si>
  <si>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</si>
  <si>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</si>
  <si>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</si>
  <si>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</si>
  <si>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</si>
  <si>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</si>
  <si>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 RAZDOBLJA</t>
  </si>
  <si>
    <t xml:space="preserve">Provjera kvalitete (aktiva=pasiva)   </t>
  </si>
  <si>
    <t>Vrsta kamatne stope (fiksna/ promjenjiva)</t>
  </si>
  <si>
    <t>Način/ dinamika otplate</t>
  </si>
  <si>
    <t>Plan za tekuću godinu</t>
  </si>
  <si>
    <t>Planirani poslovi 
 Investitor/Objekt</t>
  </si>
  <si>
    <r>
      <rPr>
        <b/>
        <sz val="9"/>
        <rFont val="Amalia"/>
        <family val="2"/>
        <charset val="238"/>
      </rPr>
      <t>Opis ukupnih kapitalnih ulaganja</t>
    </r>
    <r>
      <rPr>
        <sz val="9"/>
        <rFont val="Amalia"/>
        <family val="2"/>
        <charset val="238"/>
      </rPr>
      <t xml:space="preserve"> 
(u što se ulaže i koji efekti investicije se očekuju)</t>
    </r>
  </si>
  <si>
    <t>KONSOLIDIRANA BILANCA</t>
  </si>
  <si>
    <t>KONSOLIDIRANI RAČUN DOBITI I GUBITKA</t>
  </si>
  <si>
    <t>Ostali poslovni prihodi bez izvanrednih stavaka, poput prodaje imovine, naplate usklađenih i otpisanih potraživanja, ukidanja rezerviranja i sl.</t>
  </si>
  <si>
    <t>Ostali troškovi poslovanja i ostali poslovni rashodi (AOP 145+156) bez izvanrednih stavaka poput neamortizirane vrijednosti prodane dugotrajne imovine, otpisa kratkotrajne imovine, rezerviranja i sl.</t>
  </si>
  <si>
    <t>Broj zaposlenih</t>
  </si>
  <si>
    <t>Ime i prezime / naziv društva</t>
  </si>
  <si>
    <t>DA,</t>
  </si>
  <si>
    <t>x</t>
  </si>
  <si>
    <t>Društva obuhvaćena konsolidacijom:</t>
  </si>
  <si>
    <t>Imate li dostupna konsolidirana izvješća?</t>
  </si>
  <si>
    <t>Namjena</t>
  </si>
  <si>
    <t>Ovlaštene osobe za zastupanje*</t>
  </si>
  <si>
    <t>POPIS DOKUMENTACIJE POTREBNE ZA OBRADU ZAHTJEVA</t>
  </si>
  <si>
    <t>UPUTE ZA POPUNJAVANJE OBRASCA</t>
  </si>
  <si>
    <t>Revizorsko izvješće</t>
  </si>
  <si>
    <t>GFI-POD</t>
  </si>
  <si>
    <t>PD obrazac</t>
  </si>
  <si>
    <t>GFI-POD preliminarno izvješće (draft)</t>
  </si>
  <si>
    <t>GFI-POD s interim podacima (30.06., 30.09.)</t>
  </si>
  <si>
    <t>Potvrda Porezne uprave / ePorezna</t>
  </si>
  <si>
    <t>Dokumentacija</t>
  </si>
  <si>
    <t>Pojašnjenje</t>
  </si>
  <si>
    <t>Investicijska studija</t>
  </si>
  <si>
    <t>Projekcija Bilance/ RDG-a/ cash flow-a</t>
  </si>
  <si>
    <t>Bruto bilanca</t>
  </si>
  <si>
    <t>Konsolidirani izvještaj</t>
  </si>
  <si>
    <t>Potvrda o stanju duga prema Poreznoj upravi, ne starija od 30 dana</t>
  </si>
  <si>
    <t>fiksna</t>
  </si>
  <si>
    <t>promjenjiva</t>
  </si>
  <si>
    <t>BROJ PRODANIH VOZILA</t>
  </si>
  <si>
    <t>DA/NE</t>
  </si>
  <si>
    <t>Vanbilančna izloženost</t>
  </si>
  <si>
    <t>Kontragarancija</t>
  </si>
  <si>
    <t>Dopušteno prekoračenje po računu</t>
  </si>
  <si>
    <t>AGRAM BANKA d.d.</t>
  </si>
  <si>
    <t>J&amp;T BANKA d.d.</t>
  </si>
  <si>
    <t>OTP BANKA d.d.</t>
  </si>
  <si>
    <t>SAMOBORSKA BANKA d.d.</t>
  </si>
  <si>
    <t>Razrada prihoda</t>
  </si>
  <si>
    <t>Razrada troškova usluga</t>
  </si>
  <si>
    <t>Razrada ostalih troškova</t>
  </si>
  <si>
    <r>
      <rPr>
        <b/>
        <sz val="9"/>
        <rFont val="Amalia"/>
        <family val="2"/>
        <charset val="238"/>
      </rPr>
      <t xml:space="preserve">Pretpostavke projekcije </t>
    </r>
    <r>
      <rPr>
        <sz val="9"/>
        <rFont val="Amalia"/>
        <family val="2"/>
        <charset val="238"/>
      </rPr>
      <t>=&gt; komentirati sva značajnija odstupanja u odnosu na prošlu godinu</t>
    </r>
  </si>
  <si>
    <t>EBIT</t>
  </si>
  <si>
    <r>
      <t xml:space="preserve">DOBIT PRIJE POREZA </t>
    </r>
    <r>
      <rPr>
        <sz val="9"/>
        <rFont val="Amalia"/>
        <family val="2"/>
        <charset val="238"/>
      </rPr>
      <t>(klijent upisuje)</t>
    </r>
  </si>
  <si>
    <r>
      <t xml:space="preserve">B)  DUGOTRAJNA IMOVINA </t>
    </r>
    <r>
      <rPr>
        <sz val="9"/>
        <rFont val="Amalia"/>
        <family val="2"/>
        <charset val="238"/>
      </rPr>
      <t>(AOP 003+010+020+031+036)</t>
    </r>
  </si>
  <si>
    <r>
      <t xml:space="preserve">C)  KRATKOTRAJNA IMOVINA </t>
    </r>
    <r>
      <rPr>
        <sz val="9"/>
        <rFont val="Amalia"/>
        <family val="2"/>
        <charset val="238"/>
      </rPr>
      <t>(AOP 038+046+053+063)</t>
    </r>
  </si>
  <si>
    <r>
      <t xml:space="preserve">E)  UKUPNO AKTIVA </t>
    </r>
    <r>
      <rPr>
        <sz val="9"/>
        <rFont val="Amalia"/>
        <family val="2"/>
        <charset val="238"/>
      </rPr>
      <t>(AOP 001+002+037+064)</t>
    </r>
  </si>
  <si>
    <r>
      <t xml:space="preserve">I. POSLOVNI PRIHODI </t>
    </r>
    <r>
      <rPr>
        <sz val="9"/>
        <rFont val="Amalia"/>
        <family val="2"/>
        <charset val="238"/>
      </rPr>
      <t>(AOP 129 do 133)</t>
    </r>
  </si>
  <si>
    <t xml:space="preserve">    2. Materijalni troškovi (AOP 137 do 139)</t>
  </si>
  <si>
    <t xml:space="preserve">   3. Troškovi osoblja (AOP 141 do 143)</t>
  </si>
  <si>
    <t xml:space="preserve">   6. Vrijednosna usklađenja (AOP 147+148)</t>
  </si>
  <si>
    <t xml:space="preserve">   7. Rezerviranja (AOP 150 do 155)</t>
  </si>
  <si>
    <r>
      <t xml:space="preserve">III. FINANCIJSKI PRIHODI </t>
    </r>
    <r>
      <rPr>
        <sz val="9"/>
        <rFont val="Amalia"/>
        <family val="2"/>
        <charset val="238"/>
      </rPr>
      <t>(AOP 158 do 167)</t>
    </r>
  </si>
  <si>
    <r>
      <t xml:space="preserve">IV. FINANCIJSKI RASHODI </t>
    </r>
    <r>
      <rPr>
        <sz val="9"/>
        <rFont val="Amalia"/>
        <family val="2"/>
        <charset val="238"/>
      </rPr>
      <t>(AOP 169 do 175)</t>
    </r>
  </si>
  <si>
    <r>
      <t xml:space="preserve">IX.   UKUPNI PRIHODI </t>
    </r>
    <r>
      <rPr>
        <sz val="9"/>
        <rFont val="Amalia"/>
        <family val="2"/>
        <charset val="238"/>
      </rPr>
      <t>(AOP 128+157+176+177)</t>
    </r>
  </si>
  <si>
    <r>
      <t xml:space="preserve">X.    UKUPNI RASHODI </t>
    </r>
    <r>
      <rPr>
        <sz val="9"/>
        <rFont val="Amalia"/>
        <family val="2"/>
        <charset val="238"/>
      </rPr>
      <t>(AOP 134+168+178+179)</t>
    </r>
  </si>
  <si>
    <r>
      <t xml:space="preserve">XI.   DOBIT ILI GUBITAK PRIJE OPOREZIVANJA </t>
    </r>
    <r>
      <rPr>
        <sz val="9"/>
        <rFont val="Amalia"/>
        <family val="2"/>
        <charset val="238"/>
      </rPr>
      <t>(AOP 180-181)</t>
    </r>
  </si>
  <si>
    <t xml:space="preserve">   1. Dobit prije oporezivanja (AOP 180-181)</t>
  </si>
  <si>
    <t xml:space="preserve">   2. Gubitak prije oporezivanja (AOP 181-180)</t>
  </si>
  <si>
    <r>
      <t xml:space="preserve">XIII. DOBIT ILI GUBITAK RAZDOBLJA </t>
    </r>
    <r>
      <rPr>
        <sz val="9"/>
        <rFont val="Amalia"/>
        <family val="2"/>
        <charset val="238"/>
      </rPr>
      <t>(AOP 182-185)</t>
    </r>
  </si>
  <si>
    <t xml:space="preserve">  1. Dobit razdoblja (AOP 182-185)</t>
  </si>
  <si>
    <t xml:space="preserve">  2. Gubitak razdoblja (AOP 185-182)</t>
  </si>
  <si>
    <r>
      <t xml:space="preserve">A)  KAPITAL I REZERVE </t>
    </r>
    <r>
      <rPr>
        <sz val="9"/>
        <rFont val="Amalia"/>
        <family val="2"/>
        <charset val="238"/>
      </rPr>
      <t>(AOP 068 do 070+076+077+084+087+090)</t>
    </r>
  </si>
  <si>
    <t>V. REZERVE FER VRIJEDNOSTI I OSTALO (AOP 078 do 083)</t>
  </si>
  <si>
    <t xml:space="preserve">     4. Ostale rezerve fer vrijednosti</t>
  </si>
  <si>
    <t xml:space="preserve">     5. Tečajne razlike iz preračuna inozemnog poslovanja (konsolidacija)</t>
  </si>
  <si>
    <t xml:space="preserve">     5. Tečajne razlike zbog preračuna u prezentacijsku valutu</t>
  </si>
  <si>
    <t>VI. ZADRŽANA DOBIT ILI PRENESENI GUBITAK (AOP 085-086)</t>
  </si>
  <si>
    <t>VII. DOBIT ILI GUBITAK POSLOVNE GODINE (AOP 088-089)</t>
  </si>
  <si>
    <r>
      <t xml:space="preserve">B)  REZERVIRANJA </t>
    </r>
    <r>
      <rPr>
        <sz val="9"/>
        <rFont val="Amalia"/>
        <family val="2"/>
        <charset val="238"/>
      </rPr>
      <t>(AOP 092 do 097)</t>
    </r>
  </si>
  <si>
    <r>
      <t xml:space="preserve">C)  DUGOROČNE OBVEZE </t>
    </r>
    <r>
      <rPr>
        <sz val="9"/>
        <rFont val="Amalia"/>
        <family val="2"/>
        <charset val="238"/>
      </rPr>
      <t>(AOP 099 do 109)</t>
    </r>
  </si>
  <si>
    <r>
      <t xml:space="preserve">D)  KRATKOROČNE OBVEZE </t>
    </r>
    <r>
      <rPr>
        <sz val="9"/>
        <rFont val="Amalia"/>
        <family val="2"/>
        <charset val="238"/>
      </rPr>
      <t>(AOP 111 do 124)</t>
    </r>
  </si>
  <si>
    <r>
      <t xml:space="preserve">F) UKUPNO – PASIVA </t>
    </r>
    <r>
      <rPr>
        <sz val="9"/>
        <rFont val="Amalia"/>
        <family val="2"/>
        <charset val="238"/>
      </rPr>
      <t>(AOP 067+091+098+110+125)</t>
    </r>
  </si>
  <si>
    <t>Komunalne usluge</t>
  </si>
  <si>
    <t>Troškovi reprezentacije</t>
  </si>
  <si>
    <t>Prihod od najma</t>
  </si>
  <si>
    <t>Viškovi</t>
  </si>
  <si>
    <t>Manjkovi</t>
  </si>
  <si>
    <t>Rashod od prodaje dugotrajne imovine (neamortizirana vrijednost)</t>
  </si>
  <si>
    <t>AGRAM LEASING d.o.o.</t>
  </si>
  <si>
    <t>IMPULS-LEASING d.o.o.</t>
  </si>
  <si>
    <t>PBZ-LEASING d.o.o.</t>
  </si>
  <si>
    <t>PORSCHE LEASING d.o.o.</t>
  </si>
  <si>
    <t>SCANIA CREDIT HRVATSKA d.o.o.</t>
  </si>
  <si>
    <t>BKS - LEASING CROATIA d.o.o.</t>
  </si>
  <si>
    <t>ERSTE &amp; STEIERMÄRKISCHE S-LEASING d.o.o.</t>
  </si>
  <si>
    <t>I4NEXT LEASING CROATIA d.o.o.</t>
  </si>
  <si>
    <t>MOBIL LEASING d.o.o.</t>
  </si>
  <si>
    <t>OTP LEASING d.d.</t>
  </si>
  <si>
    <t>RAIFFEISEN LEASING d.o.o.</t>
  </si>
  <si>
    <t>TOYOTA TSUSHO LEASING CROATIA d.o.o. </t>
  </si>
  <si>
    <t>UNICREDIT LEASING CROATIA  d.o.o.</t>
  </si>
  <si>
    <t>VOLVO FINANCIAL SERVICES LEASING d.o.o.</t>
  </si>
  <si>
    <t>AYVENS CROATIA d.o.o.</t>
  </si>
  <si>
    <t>Banke i leasing društva</t>
  </si>
  <si>
    <t xml:space="preserve">Napomena: Zahtjev je potrebno dostaviti u originalu ili poslati elektronski u pdf formatu sa službene e-mail adrese, koja je regulirana Izjavom o međusobnoj komunikaciji te u tom slučaju nije potreban potpis ovlaštene osobe. </t>
  </si>
  <si>
    <t>KOMENTAR</t>
  </si>
  <si>
    <t>Promet u tekućoj godini do</t>
  </si>
  <si>
    <t>NAJVEĆI KUPCI</t>
  </si>
  <si>
    <t>Datum odobrenja</t>
  </si>
  <si>
    <t>Početak otplate</t>
  </si>
  <si>
    <t>Krajnji rok otplate</t>
  </si>
  <si>
    <t xml:space="preserve">Krajnji rok otplate </t>
  </si>
  <si>
    <t>Rok važenja</t>
  </si>
  <si>
    <t>Isto razdoblje prethodne godine</t>
  </si>
  <si>
    <t xml:space="preserve">Odobreni iznos 
</t>
  </si>
  <si>
    <t xml:space="preserve">Odobreni iznos </t>
  </si>
  <si>
    <t>Iznos rate</t>
  </si>
  <si>
    <t>EBITDAM</t>
  </si>
  <si>
    <r>
      <rPr>
        <b/>
        <sz val="9"/>
        <rFont val="Amalia"/>
        <family val="2"/>
        <charset val="238"/>
      </rPr>
      <t xml:space="preserve">Dugotrajna financijska imovina </t>
    </r>
    <r>
      <rPr>
        <sz val="9"/>
        <rFont val="Amalia"/>
        <family val="2"/>
        <charset val="238"/>
      </rPr>
      <t xml:space="preserve">
</t>
    </r>
    <r>
      <rPr>
        <sz val="9"/>
        <color theme="3" tint="0.39997558519241921"/>
        <rFont val="Amalia"/>
        <family val="2"/>
        <charset val="238"/>
      </rPr>
      <t>(ako sadržava dane zajmove, razraditi u tablici danih zajmova u nastavku)</t>
    </r>
  </si>
  <si>
    <r>
      <rPr>
        <b/>
        <sz val="9"/>
        <rFont val="Amalia"/>
        <family val="2"/>
        <charset val="238"/>
      </rPr>
      <t xml:space="preserve">Kratkotrajna financijska imovina </t>
    </r>
    <r>
      <rPr>
        <sz val="9"/>
        <rFont val="Amalia"/>
        <family val="2"/>
        <charset val="238"/>
      </rPr>
      <t xml:space="preserve">
</t>
    </r>
    <r>
      <rPr>
        <sz val="9"/>
        <color theme="3" tint="0.39997558519241921"/>
        <rFont val="Amalia"/>
        <family val="2"/>
        <charset val="238"/>
      </rPr>
      <t>(ako sadržava dane zajmove, razraditi u tablici danih zajmova u nastavku)</t>
    </r>
  </si>
  <si>
    <t>Odobreni iznos okvira</t>
  </si>
  <si>
    <t>Od toga limit za kredite</t>
  </si>
  <si>
    <t xml:space="preserve">Iskorišteni iznos okvira </t>
  </si>
  <si>
    <t>PREGLED UGOVORENIH POSLOVA</t>
  </si>
  <si>
    <t>PREGLED PLANIRANIH / BUDUĆIH UGOVORA</t>
  </si>
  <si>
    <t>PROJEKCIJA RAČUNA DOBITI I GUBITKA</t>
  </si>
  <si>
    <t>STRUKTURA PRIHODA</t>
  </si>
  <si>
    <t>RAZRADA POZICIJA BILANCE</t>
  </si>
  <si>
    <t>PRIHODI OD PRODAJE PO DJELATNOSTIMA</t>
  </si>
  <si>
    <t>DANI ZAJMOVI</t>
  </si>
  <si>
    <t xml:space="preserve">Napomena:
- U tablicu se unose samo garancije/akreditivi odobreni kao samostalni produkt i nisu iz okvira prikazanog u listu "Kreditne obveze"  </t>
  </si>
  <si>
    <t>Napomene:
- Stanja u tablici trebaju biti usklađena sa stanjem u dostavljenoj Bilanci. 
- Unijeti minimalno 5 najvećih kupaca po prometu i 5 po visini stanja potraživanja;  maloprodaja se navodi zasebno</t>
  </si>
  <si>
    <t>Izvještaj o održivosti (Sustainability report)</t>
  </si>
  <si>
    <t>Napomena:  
- Ovisno o vrsti zahtjeva, u tablici je definiran popis potrebne dokumentacije za obradu. Nakon zaprimanja cjelovite tražene dokumentacije Banka započinje obradu Zahtjeva za financiranje.</t>
  </si>
  <si>
    <t>Osiguranje</t>
  </si>
  <si>
    <t>Nekrenina</t>
  </si>
  <si>
    <t>Pokretnina</t>
  </si>
  <si>
    <t>Cash depozit</t>
  </si>
  <si>
    <t>Komentar:</t>
  </si>
  <si>
    <t>DOSPJELA POTRAŽIVANJA</t>
  </si>
  <si>
    <t>DOSPJELE OBVEZE</t>
  </si>
  <si>
    <t>SUDUŽNIŠTVO, DANA JAMSTVA, POPIS SVIH OBVEZA PO BUY-BACKu</t>
  </si>
  <si>
    <t xml:space="preserve">Za razdoblje: </t>
  </si>
  <si>
    <t>Na dan:</t>
  </si>
  <si>
    <t>Naziv matičnog društva:</t>
  </si>
  <si>
    <t>Naziv grupe</t>
  </si>
  <si>
    <t>Neosigurano</t>
  </si>
  <si>
    <t>Zalihe</t>
  </si>
  <si>
    <r>
      <rPr>
        <b/>
        <sz val="9"/>
        <rFont val="Amalia"/>
        <family val="2"/>
        <charset val="238"/>
      </rPr>
      <t xml:space="preserve">Jeste li u vlasništvu jednog ili više financijskih sponzora*? </t>
    </r>
    <r>
      <rPr>
        <sz val="9"/>
        <rFont val="Amalia"/>
        <family val="2"/>
        <charset val="238"/>
      </rPr>
      <t xml:space="preserve">
*Financijski sponzor je investicijska tvrtka koja ulaže kapital u financiranje poduzeća ili preuzimanje tvrtki s ciljem srednjoročnog izlaska iz tih ulaganja. Pritom često koristi značajan stupanj zaduživanja. 
Upravlja investicijom s ciljem povećanja vrijednosti i ostvarivanja povrata na uloženi kapital u razdoblju od 5 godina</t>
    </r>
  </si>
  <si>
    <r>
      <t>Vrsta plasmana</t>
    </r>
    <r>
      <rPr>
        <b/>
        <vertAlign val="superscript"/>
        <sz val="9"/>
        <rFont val="Amalia"/>
        <family val="2"/>
        <charset val="238"/>
      </rPr>
      <t>1</t>
    </r>
  </si>
  <si>
    <r>
      <rPr>
        <b/>
        <sz val="9"/>
        <rFont val="Amalia"/>
        <family val="2"/>
        <charset val="238"/>
      </rPr>
      <t xml:space="preserve">Ostali poslovni prihodi </t>
    </r>
    <r>
      <rPr>
        <sz val="9"/>
        <rFont val="Amalia"/>
        <family val="2"/>
        <charset val="238"/>
      </rPr>
      <t xml:space="preserve">
</t>
    </r>
    <r>
      <rPr>
        <i/>
        <sz val="9"/>
        <rFont val="Amalia"/>
        <family val="2"/>
        <charset val="238"/>
      </rPr>
      <t xml:space="preserve">* </t>
    </r>
    <r>
      <rPr>
        <b/>
        <i/>
        <sz val="9"/>
        <rFont val="Amalia"/>
        <family val="2"/>
        <charset val="238"/>
      </rPr>
      <t>ne uključuju</t>
    </r>
    <r>
      <rPr>
        <i/>
        <sz val="9"/>
        <rFont val="Amalia"/>
        <family val="2"/>
        <charset val="238"/>
      </rPr>
      <t xml:space="preserve"> izvanredne/jednokratne stavke (npr. naplata prethodno vrijednosno usklađenih potraživanja, prodaja DI, ukidanje rezerviranja, itd)</t>
    </r>
  </si>
  <si>
    <r>
      <rPr>
        <b/>
        <sz val="9"/>
        <rFont val="Amalia"/>
        <family val="2"/>
        <charset val="238"/>
      </rPr>
      <t>Ostali troškovi</t>
    </r>
    <r>
      <rPr>
        <sz val="9"/>
        <rFont val="Amalia"/>
        <family val="2"/>
        <charset val="238"/>
      </rPr>
      <t xml:space="preserve">
</t>
    </r>
    <r>
      <rPr>
        <i/>
        <sz val="9"/>
        <rFont val="Amalia"/>
        <family val="2"/>
        <charset val="238"/>
      </rPr>
      <t xml:space="preserve">* </t>
    </r>
    <r>
      <rPr>
        <b/>
        <i/>
        <sz val="9"/>
        <rFont val="Amalia"/>
        <family val="2"/>
        <charset val="238"/>
      </rPr>
      <t>ne uključuju</t>
    </r>
    <r>
      <rPr>
        <i/>
        <sz val="9"/>
        <rFont val="Amalia"/>
        <family val="2"/>
        <charset val="238"/>
      </rPr>
      <t xml:space="preserve"> trošak amortizacije te izvanredne/jednokratne stavke (npr. vrijednosno usklađivanje potraživanja i zaliha, neamortizirana vrijednost pordane DI, rezerviranje, itd)</t>
    </r>
  </si>
  <si>
    <r>
      <rPr>
        <b/>
        <sz val="9"/>
        <rFont val="Amalia"/>
        <family val="2"/>
        <charset val="238"/>
      </rPr>
      <t xml:space="preserve">Ukupno krediti i zajmovi </t>
    </r>
    <r>
      <rPr>
        <sz val="9"/>
        <rFont val="Amalia"/>
        <family val="2"/>
        <charset val="238"/>
      </rPr>
      <t xml:space="preserve">
</t>
    </r>
    <r>
      <rPr>
        <i/>
        <sz val="9"/>
        <rFont val="Amalia"/>
        <family val="2"/>
        <charset val="238"/>
      </rPr>
      <t>* prema svim fin. institucijama te drugim pravnim i fizičkim osobama</t>
    </r>
  </si>
  <si>
    <r>
      <t xml:space="preserve">Od toga kratkoročni dio dugoročnih kredita (CPLTD)
</t>
    </r>
    <r>
      <rPr>
        <i/>
        <sz val="9"/>
        <rFont val="Amalia"/>
        <family val="2"/>
        <charset val="238"/>
      </rPr>
      <t>* uključiti u izračun narednih 12 mj. rata</t>
    </r>
  </si>
  <si>
    <t>Cesija potraživanja</t>
  </si>
  <si>
    <t>Ostalo</t>
  </si>
  <si>
    <t>Osigurano DA/NE</t>
  </si>
  <si>
    <t>PROMET I POTRAŽIVANJA OD KUPACA</t>
  </si>
  <si>
    <t>SUMNJIVA I SPORNA POTRAŽIVANJA</t>
  </si>
  <si>
    <t>PROMET I OBVEZE PREMA DOBAVLJAČIMA</t>
  </si>
  <si>
    <t>KREDITNA ZADUŽENOST</t>
  </si>
  <si>
    <t>VLASNIČKE POZAJMICE I POZAJMICE POVEZANIH PRAVNIH OSOBA</t>
  </si>
  <si>
    <r>
      <rPr>
        <b/>
        <sz val="12"/>
        <rFont val="Amalia"/>
        <family val="2"/>
        <charset val="238"/>
      </rPr>
      <t>KOMENTAR NA OVISNOST DRUŠTVA PREMA KUPCIMA SA KOJIMA OSTVARUJETE KONTINUIRANO (min. 2 uzastopne godine):</t>
    </r>
    <r>
      <rPr>
        <b/>
        <sz val="9"/>
        <rFont val="Amalia"/>
        <family val="2"/>
        <charset val="238"/>
      </rPr>
      <t xml:space="preserve">
• Više od 30% ukupnog prometa u tekućoj godini i/ili
• Imate otvoreni saldo potraživanja / obveza više od 30% ukupne imovine društva i/ili
• Primate garancije, jamstva, obvezujuća pisma namjere i sl. od drugog društva u iznosu više od 30% kapitala društva
</t>
    </r>
    <r>
      <rPr>
        <sz val="9"/>
        <rFont val="Amalia"/>
        <family val="2"/>
        <charset val="238"/>
      </rPr>
      <t>=&gt; npr. komentirati mogu li se isti zamijeniti s drugim kupcima te navesti kojima, navesti efekte te promjene na poslovanje u smislu utjecaja na nabavne cijene, marže, kretanje prihoda, promjene rokova plaćanja/naplate itd.)</t>
    </r>
  </si>
  <si>
    <r>
      <rPr>
        <b/>
        <sz val="12"/>
        <rFont val="Amalia"/>
        <family val="2"/>
        <charset val="238"/>
      </rPr>
      <t>KOMENTAR NA OVISNOST DRUŠTVA PREMA DOBAVLJAČIMA S KOJIMA OSTVARUJETE KONTINUIRANO (min. 2 uzastopne godine):</t>
    </r>
    <r>
      <rPr>
        <b/>
        <sz val="9"/>
        <rFont val="Amalia"/>
        <family val="2"/>
        <charset val="238"/>
      </rPr>
      <t xml:space="preserve">
• Više od 30% ukupnog prometa u tekućoj godini i/ili
• Imate otvoreni saldo obveza više od 30% ukupne imovine društva i/ili
• Primate garancije, jamstva, obvezujuća pisma namjere i sl. od drugog društva u iznosu više od 30% kapitala društva
</t>
    </r>
    <r>
      <rPr>
        <sz val="9"/>
        <rFont val="Amalia"/>
        <family val="2"/>
        <charset val="238"/>
      </rPr>
      <t>=&gt; npr. komentirati mogu li se isti zamijeniti s drugim kupcima te navesti kojima, navesti efekte te promjene na poslovanje u smislu utjecaja na nabavne cijene, marže, kretanje prihoda, promjene rokova plaćanja/naplate itd.)</t>
    </r>
  </si>
  <si>
    <t>Koristite li cash pooling?</t>
  </si>
  <si>
    <t>Napomena:
- U tablici detaljnije specificirati prihode od prodaje za navedena razdoblja u skladu sa dostavljenom Bilancom i RDG</t>
  </si>
  <si>
    <t>Jeste li trenutno u procesu odobrenja novih kredita ili drugih produkata u nekoj od financijskih institucija?</t>
  </si>
  <si>
    <t>Osnovna djelatnost</t>
  </si>
  <si>
    <t>Imate li u bilanci zaliha koje biste klasificirali kao teže utržive/nekurentne? Ako da molimo komentar</t>
  </si>
  <si>
    <t>Jeste li trenutno u procesu odobrenja prolongata postojećih limita u financijskim institucijama?</t>
  </si>
  <si>
    <t>Za društva koja su, sukladno Zakonu o računovodstvu, obveznici revizije godišnjih financijskih izvještaja</t>
  </si>
  <si>
    <t>Za društva koja nisu obveznici revizije, a predaju financijske izvještaje FINA-i u svrhu javne objave</t>
  </si>
  <si>
    <t>Godišnja porezna prijava s pripadajućim prilozima, za društva koja nisu obveznici revizije financijskih izvještaja</t>
  </si>
  <si>
    <t>Preliminarna verzija godišnjih financijskih izvještaja, dostavlja se u razdoblju kada završna izvješća još nisu dostupna</t>
  </si>
  <si>
    <t>Financijski izvještaji za međurazdoblja:
- Od 01.09. tekuće godine: izvještaji za prvih 6 mjeseci poslovanja
- Od 01.12. tekuće godine: izvještaji za prvih 9 mjeseci poslovanja</t>
  </si>
  <si>
    <t>Javno objavljena verzija konsolidiranih financijskih izvještaja grupe ili, u slučaju da ista nije dostupna, interna verzija izrađena za potrebe upravljanja i/ili izvještavanja unutar grupe.</t>
  </si>
  <si>
    <t xml:space="preserve">Obrazac se popunjava s najnovijim dostupnim financijskim i operativnim podacima, ne starijima od 60 dana.
Vrlo je važno da budu ispunjeni svi obvezni listovi unutar obrasca, kako bi se zahtjev mogao smatrati potpunim. </t>
  </si>
  <si>
    <t>Obavezne u slučaju zahtjeva za investicijskim kreditom – izrađene za buduće razdoblje.</t>
  </si>
  <si>
    <t>Obavezna dokumentacija za potrebe procjene investicijskih projekata, kada je predmet zahtjeva investicijski kredit.</t>
  </si>
  <si>
    <t>ESG PODACI  - dostava podataka vezanih za održivost</t>
  </si>
  <si>
    <t>ESG HROK izvještaj</t>
  </si>
  <si>
    <t>Obavezno dostaviti zadnje dostupan izvještaj ukoliko je poduzetnik obveznik izrade izvještaja u skladu s regulatornim okvirom</t>
  </si>
  <si>
    <t>Ukoliko je društvo ispunilo ESG upitnik u sustavu HROK-a, potrebno je to naznačiti u komentaru, uz navođenje datuma ispunjavanja ako je dostupan.</t>
  </si>
  <si>
    <t>Određena polja u tablicama sadrže predefinirane vrijednosti i napomene o načinu unosa podataka. Pozicioniranjem na takva polja, prikazuje se poruka.</t>
  </si>
  <si>
    <t>Svi financijski podaci unose se u tisućama eura (000 EUR).</t>
  </si>
  <si>
    <r>
      <t xml:space="preserve">Listovi označeni </t>
    </r>
    <r>
      <rPr>
        <u/>
        <sz val="10"/>
        <rFont val="Amalia"/>
        <family val="2"/>
        <charset val="238"/>
      </rPr>
      <t>žutom</t>
    </r>
    <r>
      <rPr>
        <sz val="10"/>
        <rFont val="Amalia"/>
        <family val="2"/>
        <charset val="238"/>
      </rPr>
      <t xml:space="preserve"> bojom unutar obrasca </t>
    </r>
    <r>
      <rPr>
        <u/>
        <sz val="10"/>
        <rFont val="Amalia"/>
        <family val="2"/>
        <charset val="238"/>
      </rPr>
      <t>obavezni</t>
    </r>
    <r>
      <rPr>
        <sz val="10"/>
        <rFont val="Amalia"/>
        <family val="2"/>
        <charset val="238"/>
      </rPr>
      <t xml:space="preserve"> su za popunjavanje.
</t>
    </r>
    <r>
      <rPr>
        <u/>
        <sz val="10"/>
        <rFont val="Amalia"/>
        <family val="2"/>
        <charset val="238"/>
      </rPr>
      <t>Sivo</t>
    </r>
    <r>
      <rPr>
        <sz val="10"/>
        <rFont val="Amalia"/>
        <family val="2"/>
        <charset val="238"/>
      </rPr>
      <t xml:space="preserve"> označeni listovi ispunjavaju se ovisno o specifičnostima društva i zahtjeva, npr.: djelatnost društva (npr. pregled ugovorenih poslova, dodatak za autodealere), predmet zahtjeva (npr. projekcije za investicijski kredit), potreba izrade konsolidiranih financijskih izvještaja.</t>
    </r>
  </si>
  <si>
    <r>
      <rPr>
        <u/>
        <sz val="10"/>
        <rFont val="Amalia"/>
        <family val="2"/>
        <charset val="238"/>
      </rPr>
      <t>Siva polja</t>
    </r>
    <r>
      <rPr>
        <sz val="10"/>
        <rFont val="Amalia"/>
        <family val="2"/>
        <charset val="238"/>
      </rPr>
      <t xml:space="preserve"> u tablicama su zaštićena – unos podataka u njih nije moguć jer se automatski popunjavaju temeljem unosa u drugim dijelovima obrasca.</t>
    </r>
  </si>
  <si>
    <t>Popunjava se u periodu kada nisu dostupna razrađena interim izvješća na GFI-POD obrascu</t>
  </si>
  <si>
    <t xml:space="preserve">INTERIM UPITNIK </t>
  </si>
  <si>
    <t>Kako bi se smanjio eventualni broj pitanja, ako se uz GFI-POD ne dostavlja bruto bilanca iz koje su vidljive razrade pojedinih stavki, molimo popuniti sljedeće tablice</t>
  </si>
  <si>
    <t>RAZRADA POZICIJA RAČUNA DOBITI I GUBITKA</t>
  </si>
  <si>
    <r>
      <t xml:space="preserve">Financijski podaci u tablicama trebaju biti prikazani sa stanjem na datum iz Bilance koja se dostavlja kao prilog, ili sa stanjem zadnjeg dana u mjesecu, pri čemu podaci </t>
    </r>
    <r>
      <rPr>
        <u/>
        <sz val="10"/>
        <rFont val="Amalia"/>
        <family val="2"/>
        <charset val="238"/>
      </rPr>
      <t>ne smiju biti stariji od 60 dana</t>
    </r>
    <r>
      <rPr>
        <sz val="10"/>
        <rFont val="Amalia"/>
        <family val="2"/>
        <charset val="238"/>
      </rPr>
      <t xml:space="preserve"> u odnosu na datum podnošenja zahtjeva za obradu.
→ </t>
    </r>
    <r>
      <rPr>
        <u/>
        <sz val="10"/>
        <rFont val="Amalia"/>
        <family val="2"/>
        <charset val="238"/>
      </rPr>
      <t>Datum korištenih podataka obavezno je upisati na listu "Podaci i zahtjev"</t>
    </r>
    <r>
      <rPr>
        <sz val="10"/>
        <rFont val="Amalia"/>
        <family val="2"/>
        <charset val="238"/>
      </rPr>
      <t xml:space="preserve"> (čelija I49).</t>
    </r>
  </si>
  <si>
    <r>
      <t xml:space="preserve">KOMENTARI NA POSLOVANJE
</t>
    </r>
    <r>
      <rPr>
        <b/>
        <sz val="9"/>
        <rFont val="Amalia"/>
        <family val="2"/>
        <charset val="238"/>
      </rPr>
      <t xml:space="preserve"> kretanja u tekućoj poslovnoj godini u usporedbi s prethodnom godinom i očekivanja za naredni period</t>
    </r>
  </si>
  <si>
    <t>Obrazac za godišnju obradu i nove zahtjeve</t>
  </si>
  <si>
    <t>Napomena: popuniti list "Konsolidacijaj" u sklopu ovog obrasca</t>
  </si>
  <si>
    <r>
      <rPr>
        <i/>
        <vertAlign val="superscript"/>
        <sz val="9"/>
        <color theme="1" tint="0.499984740745262"/>
        <rFont val="Amalia"/>
        <family val="2"/>
        <charset val="238"/>
      </rPr>
      <t>1</t>
    </r>
    <r>
      <rPr>
        <i/>
        <sz val="9"/>
        <color theme="1" tint="0.499984740745262"/>
        <rFont val="Amalia"/>
        <family val="2"/>
        <charset val="238"/>
      </rPr>
      <t>Za vrstu plasmana Garancija, Stand by akreditiv, Kontragarancija, potrebno je dodatno popuniti zaseban obrazac Zahtjev za izdavanje garancije sa svim potrebnim podacima.</t>
    </r>
  </si>
  <si>
    <r>
      <t xml:space="preserve">II. POSLOVNI RASHODI </t>
    </r>
    <r>
      <rPr>
        <sz val="9"/>
        <rFont val="Amalia"/>
        <family val="2"/>
        <charset val="238"/>
      </rPr>
      <t>(AOP 135+136+140+144+145+146+149+156)</t>
    </r>
  </si>
  <si>
    <t xml:space="preserve">Imate li novo odobrenih kredita koji nisu vidljivi na zadnje raspoloživ datum bilance i dostavljenih tablica? </t>
  </si>
  <si>
    <t>Otplata glavnice po godinama</t>
  </si>
  <si>
    <t>Ukoliko ste kod kredita označili da su osigurani, molimo navedite vrstu osiguranja (zalog na nekretnini, cash depozit, zalog na zalihama ili potraživanjima...)</t>
  </si>
  <si>
    <t>Struktura investicije</t>
  </si>
  <si>
    <t>Struktura financiranja</t>
  </si>
  <si>
    <t>Investicijski troškovi</t>
  </si>
  <si>
    <t>in 000 EUR</t>
  </si>
  <si>
    <t>%</t>
  </si>
  <si>
    <t>Vlastita sredstva</t>
  </si>
  <si>
    <t>Bankovni kredit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</si>
</sst>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00"/>
    <numFmt numFmtId="167" formatCode="0.0%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9"/>
      <color rgb="FFFF0000"/>
      <name val="Wingdings 2"/>
      <family val="1"/>
      <charset val="2"/>
    </font>
    <font>
      <sz val="11"/>
      <color theme="1"/>
      <name val="Calibri"/>
      <family val="2"/>
      <charset val="238"/>
      <scheme val="minor"/>
    </font>
    <font>
      <sz val="9"/>
      <color theme="1"/>
      <name val="Amalia"/>
      <family val="2"/>
      <charset val="238"/>
    </font>
    <font>
      <sz val="9"/>
      <name val="Amalia"/>
      <family val="2"/>
      <charset val="238"/>
    </font>
    <font>
      <b/>
      <sz val="9"/>
      <color rgb="FF0000FF"/>
      <name val="Amalia"/>
      <family val="2"/>
      <charset val="238"/>
    </font>
    <font>
      <b/>
      <sz val="9"/>
      <color theme="1"/>
      <name val="Amalia"/>
      <family val="2"/>
      <charset val="238"/>
    </font>
    <font>
      <b/>
      <sz val="9"/>
      <name val="Amalia"/>
      <family val="2"/>
      <charset val="238"/>
    </font>
    <font>
      <i/>
      <sz val="9"/>
      <name val="Amalia"/>
      <family val="2"/>
      <charset val="238"/>
    </font>
    <font>
      <sz val="9"/>
      <color rgb="FFFF0000"/>
      <name val="Amalia"/>
      <family val="2"/>
      <charset val="238"/>
    </font>
    <font>
      <b/>
      <i/>
      <sz val="9"/>
      <color theme="0" tint="-0.499984740745262"/>
      <name val="Amalia"/>
      <family val="2"/>
      <charset val="238"/>
    </font>
    <font>
      <b/>
      <sz val="9"/>
      <color theme="0" tint="-0.499984740745262"/>
      <name val="Amalia"/>
      <family val="2"/>
      <charset val="238"/>
    </font>
    <font>
      <b/>
      <sz val="9"/>
      <color rgb="FFFF0000"/>
      <name val="Amalia"/>
      <family val="2"/>
      <charset val="238"/>
    </font>
    <font>
      <sz val="9"/>
      <color rgb="FF000000"/>
      <name val="Amalia"/>
      <family val="2"/>
      <charset val="238"/>
    </font>
    <font>
      <b/>
      <sz val="9"/>
      <color indexed="8"/>
      <name val="Amalia"/>
      <family val="2"/>
      <charset val="238"/>
    </font>
    <font>
      <sz val="9"/>
      <color indexed="8"/>
      <name val="Amalia"/>
      <family val="2"/>
      <charset val="238"/>
    </font>
    <font>
      <sz val="9"/>
      <color indexed="10"/>
      <name val="Amalia"/>
      <family val="2"/>
      <charset val="238"/>
    </font>
    <font>
      <sz val="8"/>
      <name val="Amalia"/>
      <family val="2"/>
      <charset val="238"/>
    </font>
    <font>
      <b/>
      <sz val="10"/>
      <name val="Amalia"/>
      <family val="2"/>
      <charset val="238"/>
    </font>
    <font>
      <sz val="10"/>
      <name val="Amalia"/>
      <family val="2"/>
      <charset val="238"/>
    </font>
    <font>
      <sz val="8"/>
      <color theme="1"/>
      <name val="Amalia"/>
      <family val="2"/>
      <charset val="238"/>
    </font>
    <font>
      <sz val="9"/>
      <color theme="3" tint="0.39997558519241921"/>
      <name val="Amalia"/>
      <family val="2"/>
      <charset val="238"/>
    </font>
    <font>
      <b/>
      <i/>
      <sz val="8"/>
      <color theme="0" tint="-0.499984740745262"/>
      <name val="Amalia"/>
      <family val="2"/>
      <charset val="238"/>
    </font>
    <font>
      <i/>
      <sz val="9"/>
      <color theme="0" tint="-0.499984740745262"/>
      <name val="Amalia"/>
      <family val="2"/>
      <charset val="238"/>
    </font>
    <font>
      <b/>
      <i/>
      <sz val="9"/>
      <name val="Amalia"/>
      <family val="2"/>
      <charset val="238"/>
    </font>
    <font>
      <b/>
      <sz val="12"/>
      <name val="Amalia"/>
      <family val="2"/>
      <charset val="238"/>
    </font>
    <font>
      <sz val="12"/>
      <name val="Amalia"/>
      <family val="2"/>
      <charset val="238"/>
    </font>
    <font>
      <sz val="9"/>
      <color rgb="FF2B2D33"/>
      <name val="Amalia"/>
      <family val="2"/>
      <charset val="238"/>
    </font>
    <font>
      <i/>
      <sz val="9"/>
      <color theme="0" tint="-0.34998626667073579"/>
      <name val="Amalia"/>
      <family val="2"/>
      <charset val="238"/>
    </font>
    <font>
      <b/>
      <vertAlign val="superscript"/>
      <sz val="9"/>
      <name val="Amalia"/>
      <family val="2"/>
      <charset val="238"/>
    </font>
    <font>
      <i/>
      <sz val="9"/>
      <color theme="1" tint="0.499984740745262"/>
      <name val="Amalia"/>
      <family val="2"/>
      <charset val="238"/>
    </font>
    <font>
      <i/>
      <vertAlign val="superscript"/>
      <sz val="9"/>
      <color theme="1" tint="0.499984740745262"/>
      <name val="Amalia"/>
      <family val="2"/>
      <charset val="238"/>
    </font>
    <font>
      <b/>
      <sz val="10"/>
      <color theme="1"/>
      <name val="Amalia"/>
      <family val="2"/>
      <charset val="238"/>
    </font>
    <font>
      <b/>
      <sz val="10"/>
      <color rgb="FFFF0000"/>
      <name val="Amalia"/>
      <family val="2"/>
      <charset val="238"/>
    </font>
    <font>
      <b/>
      <sz val="11"/>
      <name val="Amalia"/>
      <family val="2"/>
      <charset val="238"/>
    </font>
    <font>
      <sz val="11"/>
      <name val="Amalia"/>
      <family val="2"/>
      <charset val="238"/>
    </font>
    <font>
      <u/>
      <sz val="10"/>
      <name val="Amali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/>
        <bgColor rgb="FF000000"/>
      </patternFill>
    </fill>
    <fill>
      <patternFill patternType="solid">
        <fgColor rgb="FFFFF0A6"/>
        <bgColor indexed="64"/>
      </patternFill>
    </fill>
    <fill>
      <patternFill patternType="solid">
        <fgColor rgb="FFFEE600"/>
        <bgColor indexed="64"/>
      </patternFill>
    </fill>
    <fill>
      <patternFill patternType="solid">
        <fgColor rgb="FFF1EDE6"/>
        <bgColor indexed="64"/>
      </patternFill>
    </fill>
    <fill>
      <patternFill patternType="solid">
        <fgColor rgb="FFF1EDE6"/>
        <bgColor rgb="FF000000"/>
      </patternFill>
    </fill>
    <fill>
      <patternFill patternType="solid">
        <fgColor rgb="FFFFF0A6"/>
        <bgColor rgb="FF000000"/>
      </patternFill>
    </fill>
    <fill>
      <patternFill patternType="solid">
        <fgColor rgb="FFFEE600"/>
        <bgColor indexed="58"/>
      </patternFill>
    </fill>
    <fill>
      <patternFill patternType="solid">
        <fgColor rgb="FFF1EDE6"/>
        <bgColor indexed="22"/>
      </patternFill>
    </fill>
    <fill>
      <patternFill patternType="solid">
        <fgColor rgb="FFF1EDE6"/>
        <bgColor indexed="9"/>
      </patternFill>
    </fill>
    <fill>
      <patternFill patternType="solid">
        <fgColor rgb="FFFFF0A6"/>
        <bgColor indexed="9"/>
      </patternFill>
    </fill>
    <fill>
      <patternFill patternType="solid">
        <fgColor rgb="FFFFF0A6"/>
        <bgColor indexed="22"/>
      </patternFill>
    </fill>
    <fill>
      <patternFill patternType="solid">
        <fgColor rgb="FFF1EDE6"/>
        <bgColor indexed="26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auto="1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Protection="0">
      <alignment vertical="center" wrapText="1"/>
    </xf>
    <xf numFmtId="9" fontId="5" fillId="0" borderId="0" applyFont="0" applyFill="0" applyBorder="0" applyAlignment="0" applyProtection="0"/>
    <xf numFmtId="0" fontId="5" fillId="0" borderId="0"/>
  </cellStyleXfs>
  <cellXfs count="962">
    <xf numFmtId="0" fontId="0" fillId="0" borderId="0" xfId="0"/>
    <xf numFmtId="0" fontId="10" fillId="4" borderId="15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4" fontId="10" fillId="2" borderId="7" xfId="0" applyNumberFormat="1" applyFont="1" applyFill="1" applyBorder="1" applyAlignment="1" applyProtection="1">
      <alignment vertical="center"/>
      <protection hidden="1"/>
    </xf>
    <xf numFmtId="14" fontId="7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Protection="1">
      <protection locked="0"/>
    </xf>
    <xf numFmtId="0" fontId="7" fillId="0" borderId="4" xfId="0" applyFont="1" applyBorder="1"/>
    <xf numFmtId="0" fontId="7" fillId="4" borderId="0" xfId="0" applyFont="1" applyFill="1"/>
    <xf numFmtId="0" fontId="10" fillId="0" borderId="0" xfId="0" applyFont="1" applyAlignment="1" applyProtection="1">
      <alignment horizontal="left"/>
      <protection hidden="1"/>
    </xf>
    <xf numFmtId="9" fontId="7" fillId="0" borderId="0" xfId="0" applyNumberFormat="1" applyFont="1" applyAlignment="1">
      <alignment vertical="center"/>
    </xf>
    <xf numFmtId="0" fontId="10" fillId="0" borderId="0" xfId="0" applyFont="1"/>
    <xf numFmtId="9" fontId="6" fillId="0" borderId="0" xfId="0" applyNumberFormat="1" applyFont="1" applyProtection="1">
      <protection locked="0" hidden="1"/>
    </xf>
    <xf numFmtId="3" fontId="10" fillId="0" borderId="0" xfId="0" applyNumberFormat="1" applyFont="1" applyProtection="1">
      <protection locked="0"/>
    </xf>
    <xf numFmtId="9" fontId="7" fillId="0" borderId="0" xfId="0" applyNumberFormat="1" applyFont="1" applyProtection="1">
      <protection locked="0"/>
    </xf>
    <xf numFmtId="9" fontId="10" fillId="0" borderId="0" xfId="0" applyNumberFormat="1" applyFont="1"/>
    <xf numFmtId="9" fontId="9" fillId="0" borderId="0" xfId="0" applyNumberFormat="1" applyFont="1"/>
    <xf numFmtId="0" fontId="7" fillId="4" borderId="0" xfId="0" applyFont="1" applyFill="1" applyAlignment="1" applyProtection="1">
      <alignment horizontal="left" vertical="top" wrapText="1"/>
      <protection locked="0"/>
    </xf>
    <xf numFmtId="0" fontId="7" fillId="4" borderId="0" xfId="0" applyFont="1" applyFill="1" applyAlignment="1">
      <alignment horizontal="left" wrapText="1"/>
    </xf>
    <xf numFmtId="9" fontId="7" fillId="0" borderId="0" xfId="0" applyNumberFormat="1" applyFont="1"/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7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/>
    <xf numFmtId="9" fontId="12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6" fillId="4" borderId="0" xfId="1" applyFont="1" applyFill="1" applyAlignment="1">
      <alignment vertical="center"/>
    </xf>
    <xf numFmtId="0" fontId="15" fillId="4" borderId="0" xfId="0" applyFont="1" applyFill="1" applyAlignment="1">
      <alignment vertical="center" wrapText="1"/>
    </xf>
    <xf numFmtId="3" fontId="6" fillId="4" borderId="0" xfId="1" applyNumberFormat="1" applyFont="1" applyFill="1" applyAlignment="1">
      <alignment vertical="center"/>
    </xf>
    <xf numFmtId="0" fontId="19" fillId="4" borderId="0" xfId="1" applyFont="1" applyFill="1" applyAlignment="1">
      <alignment vertical="center"/>
    </xf>
    <xf numFmtId="0" fontId="7" fillId="4" borderId="0" xfId="1" applyFont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1" fontId="6" fillId="0" borderId="44" xfId="0" applyNumberFormat="1" applyFont="1" applyBorder="1" applyAlignment="1" applyProtection="1">
      <alignment vertical="center"/>
      <protection locked="0"/>
    </xf>
    <xf numFmtId="3" fontId="6" fillId="0" borderId="29" xfId="0" applyNumberFormat="1" applyFont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vertical="center"/>
      <protection locked="0"/>
    </xf>
    <xf numFmtId="3" fontId="6" fillId="0" borderId="30" xfId="0" applyNumberFormat="1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6" fillId="0" borderId="28" xfId="0" applyNumberFormat="1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1" fontId="6" fillId="0" borderId="45" xfId="0" applyNumberFormat="1" applyFont="1" applyBorder="1" applyAlignment="1" applyProtection="1">
      <alignment vertical="center"/>
      <protection locked="0"/>
    </xf>
    <xf numFmtId="9" fontId="9" fillId="0" borderId="15" xfId="0" applyNumberFormat="1" applyFont="1" applyBorder="1" applyAlignment="1">
      <alignment vertical="center"/>
    </xf>
    <xf numFmtId="0" fontId="6" fillId="0" borderId="11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3" fontId="6" fillId="0" borderId="11" xfId="0" applyNumberFormat="1" applyFont="1" applyBorder="1" applyAlignment="1" applyProtection="1">
      <alignment vertical="center" wrapText="1"/>
      <protection locked="0"/>
    </xf>
    <xf numFmtId="3" fontId="6" fillId="0" borderId="41" xfId="0" applyNumberFormat="1" applyFont="1" applyBorder="1" applyAlignment="1" applyProtection="1">
      <alignment vertical="center" wrapText="1"/>
      <protection locked="0"/>
    </xf>
    <xf numFmtId="14" fontId="6" fillId="0" borderId="11" xfId="0" applyNumberFormat="1" applyFont="1" applyBorder="1" applyAlignment="1" applyProtection="1">
      <alignment vertical="center" wrapText="1"/>
      <protection locked="0"/>
    </xf>
    <xf numFmtId="14" fontId="6" fillId="0" borderId="41" xfId="0" applyNumberFormat="1" applyFont="1" applyBorder="1" applyAlignment="1" applyProtection="1">
      <alignment vertical="center" wrapText="1"/>
      <protection locked="0"/>
    </xf>
    <xf numFmtId="3" fontId="10" fillId="0" borderId="8" xfId="0" applyNumberFormat="1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3" fontId="7" fillId="0" borderId="11" xfId="0" applyNumberFormat="1" applyFont="1" applyBorder="1" applyAlignment="1" applyProtection="1">
      <alignment vertical="center"/>
      <protection locked="0"/>
    </xf>
    <xf numFmtId="1" fontId="7" fillId="0" borderId="49" xfId="0" applyNumberFormat="1" applyFont="1" applyBorder="1" applyAlignment="1" applyProtection="1">
      <alignment vertical="center"/>
      <protection locked="0"/>
    </xf>
    <xf numFmtId="3" fontId="7" fillId="0" borderId="29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1" fontId="7" fillId="0" borderId="44" xfId="0" applyNumberFormat="1" applyFont="1" applyBorder="1" applyAlignment="1" applyProtection="1">
      <alignment vertical="center"/>
      <protection locked="0"/>
    </xf>
    <xf numFmtId="3" fontId="7" fillId="0" borderId="3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3" fontId="7" fillId="0" borderId="6" xfId="0" applyNumberFormat="1" applyFont="1" applyBorder="1" applyAlignment="1" applyProtection="1">
      <alignment vertical="center"/>
      <protection locked="0"/>
    </xf>
    <xf numFmtId="1" fontId="7" fillId="0" borderId="45" xfId="0" applyNumberFormat="1" applyFont="1" applyBorder="1" applyAlignment="1" applyProtection="1">
      <alignment vertical="center"/>
      <protection locked="0"/>
    </xf>
    <xf numFmtId="3" fontId="7" fillId="0" borderId="28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9" fontId="10" fillId="0" borderId="15" xfId="0" applyNumberFormat="1" applyFont="1" applyBorder="1" applyAlignment="1">
      <alignment vertical="center"/>
    </xf>
    <xf numFmtId="9" fontId="7" fillId="0" borderId="0" xfId="0" applyNumberFormat="1" applyFont="1" applyProtection="1">
      <protection locked="0" hidden="1"/>
    </xf>
    <xf numFmtId="0" fontId="6" fillId="3" borderId="11" xfId="0" applyFont="1" applyFill="1" applyBorder="1"/>
    <xf numFmtId="0" fontId="6" fillId="3" borderId="1" xfId="0" applyFont="1" applyFill="1" applyBorder="1"/>
    <xf numFmtId="0" fontId="6" fillId="3" borderId="41" xfId="0" applyFont="1" applyFill="1" applyBorder="1"/>
    <xf numFmtId="1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7" fillId="0" borderId="53" xfId="0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right" vertical="center" wrapText="1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" fontId="10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0" fontId="10" fillId="0" borderId="54" xfId="0" applyFont="1" applyBorder="1" applyAlignment="1">
      <alignment horizontal="center"/>
    </xf>
    <xf numFmtId="3" fontId="10" fillId="0" borderId="54" xfId="0" applyNumberFormat="1" applyFont="1" applyBorder="1" applyProtection="1">
      <protection hidden="1"/>
    </xf>
    <xf numFmtId="3" fontId="10" fillId="0" borderId="0" xfId="0" applyNumberFormat="1" applyFont="1" applyProtection="1">
      <protection hidden="1"/>
    </xf>
    <xf numFmtId="0" fontId="10" fillId="0" borderId="55" xfId="0" applyFont="1" applyBorder="1" applyAlignment="1" applyProtection="1">
      <alignment horizontal="center"/>
      <protection locked="0"/>
    </xf>
    <xf numFmtId="4" fontId="10" fillId="0" borderId="55" xfId="0" applyNumberFormat="1" applyFont="1" applyBorder="1" applyProtection="1">
      <protection locked="0"/>
    </xf>
    <xf numFmtId="164" fontId="7" fillId="0" borderId="55" xfId="0" applyNumberFormat="1" applyFont="1" applyBorder="1" applyProtection="1">
      <protection locked="0"/>
    </xf>
    <xf numFmtId="14" fontId="7" fillId="0" borderId="3" xfId="0" applyNumberFormat="1" applyFont="1" applyBorder="1" applyAlignment="1" applyProtection="1">
      <alignment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23" fillId="0" borderId="0" xfId="0" applyFont="1"/>
    <xf numFmtId="0" fontId="23" fillId="5" borderId="0" xfId="0" applyFont="1" applyFill="1"/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14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3" fontId="10" fillId="0" borderId="0" xfId="0" applyNumberFormat="1" applyFont="1" applyAlignment="1" applyProtection="1">
      <alignment vertical="center"/>
      <protection hidden="1"/>
    </xf>
    <xf numFmtId="164" fontId="7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7" fillId="0" borderId="51" xfId="0" applyNumberFormat="1" applyFont="1" applyBorder="1" applyAlignment="1" applyProtection="1">
      <alignment vertical="center"/>
      <protection locked="0"/>
    </xf>
    <xf numFmtId="164" fontId="7" fillId="0" borderId="52" xfId="0" applyNumberFormat="1" applyFont="1" applyBorder="1" applyAlignment="1" applyProtection="1">
      <alignment vertical="center"/>
      <protection locked="0"/>
    </xf>
    <xf numFmtId="0" fontId="10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5" applyFont="1"/>
    <xf numFmtId="0" fontId="10" fillId="0" borderId="0" xfId="5" applyFont="1"/>
    <xf numFmtId="0" fontId="7" fillId="0" borderId="0" xfId="5" applyFont="1" applyAlignment="1">
      <alignment vertical="center"/>
    </xf>
    <xf numFmtId="14" fontId="10" fillId="2" borderId="7" xfId="0" applyNumberFormat="1" applyFont="1" applyFill="1" applyBorder="1" applyAlignment="1" applyProtection="1">
      <alignment horizontal="center" vertical="center"/>
      <protection hidden="1"/>
    </xf>
    <xf numFmtId="0" fontId="10" fillId="0" borderId="0" xfId="5" applyFont="1" applyAlignment="1">
      <alignment vertical="center"/>
    </xf>
    <xf numFmtId="3" fontId="7" fillId="0" borderId="25" xfId="0" applyNumberFormat="1" applyFont="1" applyBorder="1" applyAlignment="1" applyProtection="1">
      <alignment vertical="center"/>
      <protection locked="0"/>
    </xf>
    <xf numFmtId="3" fontId="7" fillId="0" borderId="41" xfId="0" applyNumberFormat="1" applyFont="1" applyBorder="1" applyAlignment="1" applyProtection="1">
      <alignment vertical="center"/>
      <protection locked="0"/>
    </xf>
    <xf numFmtId="3" fontId="7" fillId="0" borderId="19" xfId="0" applyNumberFormat="1" applyFont="1" applyBorder="1" applyAlignment="1" applyProtection="1">
      <alignment vertical="center"/>
      <protection locked="0"/>
    </xf>
    <xf numFmtId="0" fontId="10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 applyProtection="1">
      <alignment vertical="center" wrapText="1"/>
      <protection locked="0" hidden="1"/>
    </xf>
    <xf numFmtId="14" fontId="7" fillId="0" borderId="46" xfId="0" applyNumberFormat="1" applyFont="1" applyBorder="1" applyAlignment="1" applyProtection="1">
      <alignment horizontal="center" vertical="center" wrapText="1"/>
      <protection locked="0"/>
    </xf>
    <xf numFmtId="14" fontId="7" fillId="0" borderId="20" xfId="0" applyNumberFormat="1" applyFont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15" fillId="4" borderId="0" xfId="3" applyFont="1" applyFill="1" applyProtection="1">
      <alignment vertical="center" wrapText="1"/>
    </xf>
    <xf numFmtId="3" fontId="18" fillId="0" borderId="76" xfId="0" applyNumberFormat="1" applyFont="1" applyBorder="1" applyAlignment="1" applyProtection="1">
      <alignment horizontal="left" vertical="center" wrapText="1"/>
      <protection locked="0"/>
    </xf>
    <xf numFmtId="3" fontId="18" fillId="0" borderId="76" xfId="0" applyNumberFormat="1" applyFont="1" applyBorder="1" applyAlignment="1" applyProtection="1">
      <alignment horizontal="center" vertical="center"/>
      <protection locked="0"/>
    </xf>
    <xf numFmtId="3" fontId="18" fillId="0" borderId="76" xfId="0" applyNumberFormat="1" applyFont="1" applyBorder="1" applyAlignment="1" applyProtection="1">
      <alignment horizontal="center" vertical="center" wrapText="1"/>
      <protection locked="0"/>
    </xf>
    <xf numFmtId="3" fontId="18" fillId="0" borderId="77" xfId="0" applyNumberFormat="1" applyFont="1" applyBorder="1" applyAlignment="1" applyProtection="1">
      <alignment horizontal="left" vertical="center" wrapText="1"/>
      <protection locked="0"/>
    </xf>
    <xf numFmtId="3" fontId="18" fillId="0" borderId="77" xfId="0" applyNumberFormat="1" applyFont="1" applyBorder="1" applyAlignment="1" applyProtection="1">
      <alignment horizontal="center" vertical="center"/>
      <protection locked="0"/>
    </xf>
    <xf numFmtId="3" fontId="18" fillId="0" borderId="77" xfId="0" applyNumberFormat="1" applyFont="1" applyBorder="1" applyAlignment="1" applyProtection="1">
      <alignment horizontal="center" vertical="center" wrapText="1"/>
      <protection locked="0"/>
    </xf>
    <xf numFmtId="3" fontId="18" fillId="0" borderId="79" xfId="0" applyNumberFormat="1" applyFont="1" applyBorder="1" applyAlignment="1" applyProtection="1">
      <alignment horizontal="center" vertical="center"/>
      <protection locked="0"/>
    </xf>
    <xf numFmtId="3" fontId="18" fillId="0" borderId="79" xfId="0" applyNumberFormat="1" applyFont="1" applyBorder="1" applyAlignment="1" applyProtection="1">
      <alignment horizontal="center" vertical="center" wrapText="1"/>
      <protection locked="0"/>
    </xf>
    <xf numFmtId="3" fontId="18" fillId="0" borderId="80" xfId="0" applyNumberFormat="1" applyFont="1" applyBorder="1" applyAlignment="1" applyProtection="1">
      <alignment horizontal="left" vertical="center" wrapText="1"/>
      <protection locked="0"/>
    </xf>
    <xf numFmtId="3" fontId="18" fillId="0" borderId="80" xfId="0" applyNumberFormat="1" applyFont="1" applyBorder="1" applyAlignment="1" applyProtection="1">
      <alignment horizontal="right" vertical="center"/>
      <protection locked="0"/>
    </xf>
    <xf numFmtId="3" fontId="18" fillId="0" borderId="80" xfId="0" applyNumberFormat="1" applyFont="1" applyBorder="1" applyAlignment="1" applyProtection="1">
      <alignment horizontal="right" vertical="center" wrapText="1"/>
      <protection locked="0"/>
    </xf>
    <xf numFmtId="3" fontId="18" fillId="0" borderId="81" xfId="0" applyNumberFormat="1" applyFont="1" applyBorder="1" applyAlignment="1" applyProtection="1">
      <alignment horizontal="left" vertical="center" wrapText="1"/>
      <protection locked="0"/>
    </xf>
    <xf numFmtId="3" fontId="18" fillId="0" borderId="81" xfId="0" applyNumberFormat="1" applyFont="1" applyBorder="1" applyAlignment="1" applyProtection="1">
      <alignment horizontal="right" vertical="center"/>
      <protection locked="0"/>
    </xf>
    <xf numFmtId="3" fontId="18" fillId="0" borderId="81" xfId="0" applyNumberFormat="1" applyFont="1" applyBorder="1" applyAlignment="1" applyProtection="1">
      <alignment horizontal="right" vertical="center" wrapText="1"/>
      <protection locked="0"/>
    </xf>
    <xf numFmtId="3" fontId="18" fillId="0" borderId="83" xfId="0" applyNumberFormat="1" applyFont="1" applyBorder="1" applyAlignment="1" applyProtection="1">
      <alignment horizontal="right" vertical="center"/>
      <protection locked="0"/>
    </xf>
    <xf numFmtId="3" fontId="18" fillId="0" borderId="83" xfId="0" applyNumberFormat="1" applyFont="1" applyBorder="1" applyAlignment="1" applyProtection="1">
      <alignment horizontal="right" vertical="center" wrapText="1"/>
      <protection locked="0"/>
    </xf>
    <xf numFmtId="3" fontId="18" fillId="0" borderId="80" xfId="0" applyNumberFormat="1" applyFont="1" applyBorder="1" applyAlignment="1" applyProtection="1">
      <alignment horizontal="center" vertical="center"/>
      <protection locked="0"/>
    </xf>
    <xf numFmtId="3" fontId="18" fillId="0" borderId="81" xfId="0" applyNumberFormat="1" applyFont="1" applyBorder="1" applyAlignment="1" applyProtection="1">
      <alignment horizontal="center" vertical="center"/>
      <protection locked="0"/>
    </xf>
    <xf numFmtId="3" fontId="18" fillId="0" borderId="83" xfId="0" applyNumberFormat="1" applyFont="1" applyBorder="1" applyAlignment="1" applyProtection="1">
      <alignment horizontal="center" vertical="center"/>
      <protection locked="0"/>
    </xf>
    <xf numFmtId="3" fontId="17" fillId="0" borderId="7" xfId="0" applyNumberFormat="1" applyFont="1" applyBorder="1" applyAlignment="1">
      <alignment horizontal="left" vertical="center" wrapText="1"/>
    </xf>
    <xf numFmtId="3" fontId="17" fillId="0" borderId="7" xfId="0" applyNumberFormat="1" applyFont="1" applyBorder="1" applyAlignment="1" applyProtection="1">
      <alignment horizontal="center" vertical="center"/>
      <protection locked="0"/>
    </xf>
    <xf numFmtId="3" fontId="17" fillId="0" borderId="7" xfId="0" applyNumberFormat="1" applyFont="1" applyBorder="1" applyAlignment="1" applyProtection="1">
      <alignment horizontal="center" vertical="center" wrapText="1"/>
      <protection locked="0"/>
    </xf>
    <xf numFmtId="9" fontId="17" fillId="0" borderId="7" xfId="4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165" fontId="7" fillId="0" borderId="25" xfId="0" applyNumberFormat="1" applyFont="1" applyBorder="1" applyAlignment="1" applyProtection="1">
      <alignment vertical="center"/>
      <protection locked="0"/>
    </xf>
    <xf numFmtId="14" fontId="7" fillId="0" borderId="25" xfId="0" applyNumberFormat="1" applyFont="1" applyBorder="1" applyAlignment="1" applyProtection="1">
      <alignment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10" fontId="7" fillId="0" borderId="25" xfId="0" applyNumberFormat="1" applyFont="1" applyBorder="1" applyAlignment="1" applyProtection="1">
      <alignment horizontal="right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4" fontId="7" fillId="0" borderId="25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4" fontId="7" fillId="0" borderId="1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165" fontId="7" fillId="0" borderId="41" xfId="0" applyNumberFormat="1" applyFont="1" applyBorder="1" applyAlignment="1" applyProtection="1">
      <alignment vertical="center"/>
      <protection locked="0"/>
    </xf>
    <xf numFmtId="14" fontId="7" fillId="0" borderId="41" xfId="0" applyNumberFormat="1" applyFont="1" applyBorder="1" applyAlignment="1" applyProtection="1">
      <alignment vertical="center"/>
      <protection locked="0"/>
    </xf>
    <xf numFmtId="3" fontId="7" fillId="0" borderId="41" xfId="0" applyNumberFormat="1" applyFont="1" applyBorder="1" applyAlignment="1" applyProtection="1">
      <alignment horizontal="center" vertical="center"/>
      <protection locked="0"/>
    </xf>
    <xf numFmtId="10" fontId="7" fillId="0" borderId="41" xfId="0" applyNumberFormat="1" applyFont="1" applyBorder="1" applyAlignment="1" applyProtection="1">
      <alignment horizontal="right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4" fontId="7" fillId="0" borderId="41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14" fontId="7" fillId="0" borderId="10" xfId="0" applyNumberFormat="1" applyFont="1" applyBorder="1" applyAlignment="1" applyProtection="1">
      <alignment vertical="center"/>
      <protection locked="0"/>
    </xf>
    <xf numFmtId="14" fontId="7" fillId="0" borderId="25" xfId="0" applyNumberFormat="1" applyFont="1" applyBorder="1" applyAlignment="1" applyProtection="1">
      <alignment horizontal="right" vertical="center"/>
      <protection locked="0"/>
    </xf>
    <xf numFmtId="14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14" xfId="0" applyNumberFormat="1" applyFont="1" applyBorder="1" applyAlignment="1" applyProtection="1">
      <alignment vertical="center"/>
      <protection locked="0"/>
    </xf>
    <xf numFmtId="14" fontId="7" fillId="0" borderId="41" xfId="0" applyNumberFormat="1" applyFont="1" applyBorder="1" applyAlignment="1" applyProtection="1">
      <alignment horizontal="right" vertical="center"/>
      <protection locked="0"/>
    </xf>
    <xf numFmtId="3" fontId="7" fillId="0" borderId="87" xfId="0" applyNumberFormat="1" applyFont="1" applyBorder="1" applyAlignment="1" applyProtection="1">
      <alignment vertical="center"/>
      <protection locked="0"/>
    </xf>
    <xf numFmtId="3" fontId="7" fillId="0" borderId="88" xfId="0" applyNumberFormat="1" applyFont="1" applyBorder="1" applyAlignment="1" applyProtection="1">
      <alignment vertical="center"/>
      <protection locked="0"/>
    </xf>
    <xf numFmtId="3" fontId="7" fillId="0" borderId="88" xfId="0" applyNumberFormat="1" applyFont="1" applyBorder="1" applyAlignment="1" applyProtection="1">
      <alignment horizontal="right" vertical="center"/>
      <protection locked="0"/>
    </xf>
    <xf numFmtId="3" fontId="7" fillId="0" borderId="89" xfId="0" applyNumberFormat="1" applyFont="1" applyBorder="1" applyAlignment="1" applyProtection="1">
      <alignment vertical="center"/>
      <protection locked="0"/>
    </xf>
    <xf numFmtId="3" fontId="7" fillId="0" borderId="25" xfId="0" applyNumberFormat="1" applyFont="1" applyBorder="1" applyAlignment="1" applyProtection="1">
      <alignment horizontal="righ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1" xfId="0" applyNumberFormat="1" applyFont="1" applyBorder="1" applyAlignment="1" applyProtection="1">
      <alignment horizontal="right" vertical="center"/>
      <protection locked="0"/>
    </xf>
    <xf numFmtId="166" fontId="10" fillId="0" borderId="91" xfId="0" applyNumberFormat="1" applyFont="1" applyBorder="1" applyAlignment="1">
      <alignment horizontal="center" vertical="center"/>
    </xf>
    <xf numFmtId="3" fontId="10" fillId="0" borderId="90" xfId="0" applyNumberFormat="1" applyFont="1" applyBorder="1" applyAlignment="1">
      <alignment horizontal="right" vertical="center"/>
    </xf>
    <xf numFmtId="166" fontId="10" fillId="0" borderId="94" xfId="0" applyNumberFormat="1" applyFont="1" applyBorder="1" applyAlignment="1">
      <alignment horizontal="center" vertical="center"/>
    </xf>
    <xf numFmtId="3" fontId="7" fillId="0" borderId="93" xfId="0" applyNumberFormat="1" applyFont="1" applyBorder="1" applyAlignment="1" applyProtection="1">
      <alignment horizontal="right" vertical="center"/>
      <protection locked="0"/>
    </xf>
    <xf numFmtId="3" fontId="10" fillId="0" borderId="93" xfId="0" applyNumberFormat="1" applyFont="1" applyBorder="1" applyAlignment="1" applyProtection="1">
      <alignment horizontal="right" vertical="center" shrinkToFit="1"/>
      <protection hidden="1"/>
    </xf>
    <xf numFmtId="3" fontId="10" fillId="0" borderId="93" xfId="0" applyNumberFormat="1" applyFont="1" applyBorder="1" applyAlignment="1" applyProtection="1">
      <alignment horizontal="right" vertical="center"/>
      <protection hidden="1"/>
    </xf>
    <xf numFmtId="166" fontId="10" fillId="0" borderId="97" xfId="0" applyNumberFormat="1" applyFont="1" applyBorder="1" applyAlignment="1">
      <alignment horizontal="center" vertical="center"/>
    </xf>
    <xf numFmtId="166" fontId="10" fillId="0" borderId="99" xfId="0" applyNumberFormat="1" applyFont="1" applyBorder="1" applyAlignment="1">
      <alignment horizontal="center" vertical="center"/>
    </xf>
    <xf numFmtId="3" fontId="7" fillId="0" borderId="99" xfId="0" applyNumberFormat="1" applyFont="1" applyBorder="1" applyAlignment="1" applyProtection="1">
      <alignment horizontal="right" vertical="center"/>
      <protection locked="0"/>
    </xf>
    <xf numFmtId="166" fontId="10" fillId="0" borderId="100" xfId="0" applyNumberFormat="1" applyFont="1" applyBorder="1" applyAlignment="1">
      <alignment horizontal="center" vertical="center"/>
    </xf>
    <xf numFmtId="3" fontId="10" fillId="0" borderId="100" xfId="0" applyNumberFormat="1" applyFont="1" applyBorder="1" applyAlignment="1" applyProtection="1">
      <alignment horizontal="right" vertical="center" shrinkToFit="1"/>
      <protection hidden="1"/>
    </xf>
    <xf numFmtId="3" fontId="7" fillId="0" borderId="100" xfId="0" applyNumberFormat="1" applyFont="1" applyBorder="1" applyAlignment="1" applyProtection="1">
      <alignment horizontal="right" vertical="center"/>
      <protection locked="0"/>
    </xf>
    <xf numFmtId="3" fontId="7" fillId="0" borderId="100" xfId="0" applyNumberFormat="1" applyFont="1" applyBorder="1" applyAlignment="1" applyProtection="1">
      <alignment horizontal="right" vertical="center" shrinkToFit="1"/>
      <protection locked="0"/>
    </xf>
    <xf numFmtId="166" fontId="10" fillId="0" borderId="1" xfId="0" applyNumberFormat="1" applyFont="1" applyBorder="1" applyAlignment="1">
      <alignment horizontal="center" vertical="center"/>
    </xf>
    <xf numFmtId="0" fontId="7" fillId="0" borderId="103" xfId="0" applyFont="1" applyBorder="1" applyAlignment="1" applyProtection="1">
      <alignment vertical="center" wrapText="1"/>
      <protection locked="0"/>
    </xf>
    <xf numFmtId="3" fontId="7" fillId="0" borderId="103" xfId="0" applyNumberFormat="1" applyFont="1" applyBorder="1" applyAlignment="1" applyProtection="1">
      <alignment horizontal="right" vertical="center" wrapText="1"/>
      <protection locked="0"/>
    </xf>
    <xf numFmtId="3" fontId="7" fillId="0" borderId="103" xfId="0" applyNumberFormat="1" applyFont="1" applyBorder="1" applyAlignment="1" applyProtection="1">
      <alignment horizontal="right" vertical="center"/>
      <protection locked="0"/>
    </xf>
    <xf numFmtId="14" fontId="7" fillId="0" borderId="103" xfId="0" applyNumberFormat="1" applyFont="1" applyBorder="1" applyAlignment="1" applyProtection="1">
      <alignment horizontal="center" vertical="center" wrapText="1"/>
      <protection locked="0"/>
    </xf>
    <xf numFmtId="0" fontId="7" fillId="0" borderId="104" xfId="0" applyFont="1" applyBorder="1" applyAlignment="1" applyProtection="1">
      <alignment vertical="center" wrapText="1"/>
      <protection locked="0"/>
    </xf>
    <xf numFmtId="3" fontId="7" fillId="0" borderId="104" xfId="0" applyNumberFormat="1" applyFont="1" applyBorder="1" applyAlignment="1" applyProtection="1">
      <alignment horizontal="right" vertical="center" wrapText="1"/>
      <protection locked="0"/>
    </xf>
    <xf numFmtId="3" fontId="7" fillId="0" borderId="104" xfId="0" applyNumberFormat="1" applyFont="1" applyBorder="1" applyAlignment="1" applyProtection="1">
      <alignment horizontal="right" vertical="center"/>
      <protection locked="0"/>
    </xf>
    <xf numFmtId="14" fontId="7" fillId="0" borderId="104" xfId="0" applyNumberFormat="1" applyFont="1" applyBorder="1" applyAlignment="1" applyProtection="1">
      <alignment horizontal="center" vertical="center" wrapText="1"/>
      <protection locked="0"/>
    </xf>
    <xf numFmtId="0" fontId="7" fillId="0" borderId="105" xfId="0" applyFont="1" applyBorder="1" applyAlignment="1" applyProtection="1">
      <alignment vertical="center" wrapText="1"/>
      <protection locked="0"/>
    </xf>
    <xf numFmtId="3" fontId="7" fillId="0" borderId="105" xfId="0" applyNumberFormat="1" applyFont="1" applyBorder="1" applyAlignment="1" applyProtection="1">
      <alignment horizontal="right" vertical="center" wrapText="1"/>
      <protection locked="0"/>
    </xf>
    <xf numFmtId="3" fontId="7" fillId="0" borderId="105" xfId="0" applyNumberFormat="1" applyFont="1" applyBorder="1" applyAlignment="1" applyProtection="1">
      <alignment horizontal="right" vertical="center"/>
      <protection locked="0"/>
    </xf>
    <xf numFmtId="14" fontId="7" fillId="0" borderId="105" xfId="0" applyNumberFormat="1" applyFont="1" applyBorder="1" applyAlignment="1" applyProtection="1">
      <alignment horizontal="center" vertical="center" wrapText="1"/>
      <protection locked="0"/>
    </xf>
    <xf numFmtId="3" fontId="7" fillId="0" borderId="47" xfId="0" applyNumberFormat="1" applyFont="1" applyBorder="1" applyAlignment="1" applyProtection="1">
      <alignment horizontal="center" vertical="center"/>
      <protection locked="0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3" fontId="7" fillId="0" borderId="35" xfId="0" applyNumberFormat="1" applyFont="1" applyBorder="1" applyAlignment="1" applyProtection="1">
      <alignment horizontal="center" vertical="center"/>
      <protection locked="0"/>
    </xf>
    <xf numFmtId="3" fontId="7" fillId="0" borderId="104" xfId="0" applyNumberFormat="1" applyFont="1" applyBorder="1" applyAlignment="1" applyProtection="1">
      <alignment vertical="center"/>
      <protection locked="0"/>
    </xf>
    <xf numFmtId="3" fontId="7" fillId="0" borderId="105" xfId="0" applyNumberFormat="1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104" xfId="0" applyFont="1" applyBorder="1" applyAlignment="1" applyProtection="1">
      <alignment vertical="center"/>
      <protection locked="0"/>
    </xf>
    <xf numFmtId="0" fontId="7" fillId="0" borderId="105" xfId="0" applyFont="1" applyBorder="1" applyAlignment="1" applyProtection="1">
      <alignment vertical="center"/>
      <protection locked="0"/>
    </xf>
    <xf numFmtId="14" fontId="7" fillId="0" borderId="104" xfId="0" applyNumberFormat="1" applyFont="1" applyBorder="1" applyAlignment="1" applyProtection="1">
      <alignment vertical="center"/>
      <protection locked="0"/>
    </xf>
    <xf numFmtId="14" fontId="7" fillId="0" borderId="105" xfId="0" applyNumberFormat="1" applyFont="1" applyBorder="1" applyAlignment="1" applyProtection="1">
      <alignment vertical="center"/>
      <protection locked="0"/>
    </xf>
    <xf numFmtId="10" fontId="7" fillId="0" borderId="47" xfId="0" applyNumberFormat="1" applyFont="1" applyBorder="1" applyAlignment="1" applyProtection="1">
      <alignment horizontal="right" vertical="center" wrapText="1"/>
      <protection locked="0"/>
    </xf>
    <xf numFmtId="10" fontId="7" fillId="0" borderId="117" xfId="0" applyNumberFormat="1" applyFont="1" applyBorder="1" applyAlignment="1" applyProtection="1">
      <alignment horizontal="right" vertical="center" wrapText="1"/>
      <protection locked="0"/>
    </xf>
    <xf numFmtId="10" fontId="7" fillId="0" borderId="116" xfId="0" applyNumberFormat="1" applyFont="1" applyBorder="1" applyAlignment="1" applyProtection="1">
      <alignment horizontal="right" vertical="center" wrapText="1"/>
      <protection locked="0"/>
    </xf>
    <xf numFmtId="3" fontId="7" fillId="0" borderId="105" xfId="0" applyNumberFormat="1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118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10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05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left" vertical="center"/>
      <protection locked="0"/>
    </xf>
    <xf numFmtId="3" fontId="29" fillId="0" borderId="25" xfId="0" applyNumberFormat="1" applyFont="1" applyBorder="1" applyAlignment="1" applyProtection="1">
      <alignment vertical="center"/>
      <protection locked="0"/>
    </xf>
    <xf numFmtId="3" fontId="17" fillId="0" borderId="81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7" fillId="4" borderId="0" xfId="0" applyFont="1" applyFill="1" applyProtection="1">
      <protection locked="0"/>
    </xf>
    <xf numFmtId="0" fontId="12" fillId="0" borderId="0" xfId="0" applyFont="1" applyProtection="1">
      <protection locked="0"/>
    </xf>
    <xf numFmtId="3" fontId="7" fillId="0" borderId="120" xfId="0" applyNumberFormat="1" applyFont="1" applyBorder="1" applyAlignment="1" applyProtection="1">
      <alignment horizontal="center" vertical="center"/>
      <protection locked="0"/>
    </xf>
    <xf numFmtId="3" fontId="7" fillId="0" borderId="108" xfId="0" applyNumberFormat="1" applyFont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3" fontId="10" fillId="0" borderId="0" xfId="0" applyNumberFormat="1" applyFont="1" applyAlignment="1">
      <alignment horizontal="left" vertical="center" wrapText="1"/>
    </xf>
    <xf numFmtId="9" fontId="7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left" wrapText="1"/>
    </xf>
    <xf numFmtId="49" fontId="7" fillId="0" borderId="57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72" xfId="0" applyNumberFormat="1" applyFont="1" applyBorder="1" applyAlignment="1" applyProtection="1">
      <alignment horizontal="left" vertical="center" wrapText="1"/>
      <protection locked="0"/>
    </xf>
    <xf numFmtId="3" fontId="7" fillId="0" borderId="0" xfId="0" applyNumberFormat="1" applyFont="1" applyAlignment="1" applyProtection="1">
      <alignment horizontal="left" wrapText="1"/>
      <protection locked="0"/>
    </xf>
    <xf numFmtId="3" fontId="7" fillId="0" borderId="123" xfId="0" applyNumberFormat="1" applyFont="1" applyBorder="1" applyAlignment="1" applyProtection="1">
      <alignment horizontal="center" vertical="center" wrapText="1"/>
      <protection locked="0"/>
    </xf>
    <xf numFmtId="0" fontId="7" fillId="0" borderId="87" xfId="0" applyFont="1" applyBorder="1" applyAlignment="1" applyProtection="1">
      <alignment horizontal="left" vertical="center" wrapText="1"/>
      <protection locked="0"/>
    </xf>
    <xf numFmtId="14" fontId="7" fillId="0" borderId="87" xfId="0" applyNumberFormat="1" applyFont="1" applyBorder="1" applyAlignment="1" applyProtection="1">
      <alignment vertical="center"/>
      <protection locked="0"/>
    </xf>
    <xf numFmtId="3" fontId="7" fillId="0" borderId="124" xfId="0" applyNumberFormat="1" applyFont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left" vertical="center" wrapText="1"/>
      <protection locked="0"/>
    </xf>
    <xf numFmtId="14" fontId="7" fillId="0" borderId="88" xfId="0" applyNumberFormat="1" applyFont="1" applyBorder="1" applyAlignment="1" applyProtection="1">
      <alignment vertical="center"/>
      <protection locked="0"/>
    </xf>
    <xf numFmtId="0" fontId="7" fillId="0" borderId="88" xfId="0" applyFont="1" applyBorder="1" applyAlignment="1" applyProtection="1">
      <alignment vertical="center"/>
      <protection locked="0"/>
    </xf>
    <xf numFmtId="3" fontId="7" fillId="0" borderId="125" xfId="0" applyNumberFormat="1" applyFont="1" applyBorder="1" applyAlignment="1" applyProtection="1">
      <alignment vertical="center"/>
      <protection locked="0"/>
    </xf>
    <xf numFmtId="0" fontId="7" fillId="0" borderId="89" xfId="0" applyFont="1" applyBorder="1" applyAlignment="1" applyProtection="1">
      <alignment horizontal="left" vertical="center"/>
      <protection locked="0"/>
    </xf>
    <xf numFmtId="0" fontId="7" fillId="0" borderId="89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wrapText="1"/>
    </xf>
    <xf numFmtId="0" fontId="7" fillId="0" borderId="0" xfId="1" applyFont="1"/>
    <xf numFmtId="0" fontId="7" fillId="0" borderId="0" xfId="2" applyFont="1"/>
    <xf numFmtId="14" fontId="10" fillId="0" borderId="0" xfId="0" applyNumberFormat="1" applyFont="1" applyAlignment="1" applyProtection="1">
      <alignment wrapText="1"/>
      <protection locked="0"/>
    </xf>
    <xf numFmtId="3" fontId="10" fillId="0" borderId="2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9" fillId="0" borderId="25" xfId="0" applyFont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right" vertical="center" wrapText="1"/>
      <protection locked="0"/>
    </xf>
    <xf numFmtId="4" fontId="7" fillId="4" borderId="0" xfId="0" applyNumberFormat="1" applyFont="1" applyFill="1" applyAlignment="1" applyProtection="1">
      <alignment vertical="center"/>
      <protection locked="0"/>
    </xf>
    <xf numFmtId="4" fontId="7" fillId="0" borderId="139" xfId="0" applyNumberFormat="1" applyFont="1" applyBorder="1" applyAlignment="1" applyProtection="1">
      <alignment horizontal="center" vertical="center"/>
      <protection locked="0"/>
    </xf>
    <xf numFmtId="4" fontId="7" fillId="0" borderId="141" xfId="0" applyNumberFormat="1" applyFont="1" applyBorder="1" applyAlignment="1" applyProtection="1">
      <alignment horizontal="center" vertical="center"/>
      <protection locked="0"/>
    </xf>
    <xf numFmtId="0" fontId="10" fillId="7" borderId="0" xfId="0" applyFont="1" applyFill="1" applyAlignment="1">
      <alignment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 applyProtection="1">
      <alignment horizontal="center" vertical="center"/>
      <protection hidden="1"/>
    </xf>
    <xf numFmtId="14" fontId="10" fillId="10" borderId="7" xfId="0" applyNumberFormat="1" applyFont="1" applyFill="1" applyBorder="1" applyAlignment="1" applyProtection="1">
      <alignment vertical="center"/>
      <protection hidden="1"/>
    </xf>
    <xf numFmtId="9" fontId="6" fillId="10" borderId="11" xfId="0" applyNumberFormat="1" applyFont="1" applyFill="1" applyBorder="1" applyAlignment="1" applyProtection="1">
      <alignment vertical="center"/>
      <protection hidden="1"/>
    </xf>
    <xf numFmtId="9" fontId="6" fillId="10" borderId="6" xfId="0" applyNumberFormat="1" applyFont="1" applyFill="1" applyBorder="1" applyAlignment="1" applyProtection="1">
      <alignment vertical="center"/>
      <protection hidden="1"/>
    </xf>
    <xf numFmtId="9" fontId="6" fillId="10" borderId="7" xfId="0" applyNumberFormat="1" applyFont="1" applyFill="1" applyBorder="1" applyAlignment="1" applyProtection="1">
      <alignment vertical="center"/>
      <protection hidden="1"/>
    </xf>
    <xf numFmtId="1" fontId="7" fillId="11" borderId="26" xfId="0" applyNumberFormat="1" applyFont="1" applyFill="1" applyBorder="1" applyAlignment="1">
      <alignment vertical="center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/>
    </xf>
    <xf numFmtId="3" fontId="10" fillId="11" borderId="7" xfId="0" applyNumberFormat="1" applyFont="1" applyFill="1" applyBorder="1" applyAlignment="1" applyProtection="1">
      <alignment vertical="center"/>
      <protection hidden="1"/>
    </xf>
    <xf numFmtId="9" fontId="7" fillId="10" borderId="7" xfId="0" applyNumberFormat="1" applyFont="1" applyFill="1" applyBorder="1" applyAlignment="1" applyProtection="1">
      <alignment vertical="center"/>
      <protection hidden="1"/>
    </xf>
    <xf numFmtId="9" fontId="7" fillId="10" borderId="12" xfId="0" applyNumberFormat="1" applyFont="1" applyFill="1" applyBorder="1" applyAlignment="1" applyProtection="1">
      <alignment vertical="center"/>
      <protection hidden="1"/>
    </xf>
    <xf numFmtId="9" fontId="7" fillId="10" borderId="11" xfId="0" applyNumberFormat="1" applyFont="1" applyFill="1" applyBorder="1" applyAlignment="1" applyProtection="1">
      <alignment vertical="center"/>
      <protection hidden="1"/>
    </xf>
    <xf numFmtId="9" fontId="7" fillId="10" borderId="6" xfId="0" applyNumberFormat="1" applyFont="1" applyFill="1" applyBorder="1" applyAlignment="1" applyProtection="1">
      <alignment vertical="center"/>
      <protection hidden="1"/>
    </xf>
    <xf numFmtId="9" fontId="7" fillId="10" borderId="38" xfId="0" applyNumberFormat="1" applyFont="1" applyFill="1" applyBorder="1" applyAlignment="1" applyProtection="1">
      <alignment vertical="center"/>
      <protection hidden="1"/>
    </xf>
    <xf numFmtId="0" fontId="7" fillId="10" borderId="1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14" fontId="10" fillId="11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11" borderId="7" xfId="0" applyFont="1" applyFill="1" applyBorder="1" applyAlignment="1" applyProtection="1">
      <alignment horizontal="center" vertical="center" wrapText="1"/>
      <protection hidden="1"/>
    </xf>
    <xf numFmtId="3" fontId="10" fillId="12" borderId="7" xfId="0" applyNumberFormat="1" applyFont="1" applyFill="1" applyBorder="1" applyAlignment="1">
      <alignment horizontal="center" vertical="center" wrapText="1"/>
    </xf>
    <xf numFmtId="3" fontId="10" fillId="8" borderId="14" xfId="0" applyNumberFormat="1" applyFont="1" applyFill="1" applyBorder="1" applyAlignment="1">
      <alignment vertical="center"/>
    </xf>
    <xf numFmtId="0" fontId="10" fillId="8" borderId="33" xfId="0" applyFont="1" applyFill="1" applyBorder="1" applyAlignment="1">
      <alignment horizontal="right" vertical="center"/>
    </xf>
    <xf numFmtId="3" fontId="10" fillId="8" borderId="7" xfId="0" applyNumberFormat="1" applyFont="1" applyFill="1" applyBorder="1" applyAlignment="1" applyProtection="1">
      <alignment vertical="center"/>
      <protection hidden="1"/>
    </xf>
    <xf numFmtId="0" fontId="10" fillId="9" borderId="7" xfId="0" applyFont="1" applyFill="1" applyBorder="1" applyAlignment="1">
      <alignment horizontal="center" vertical="center" wrapText="1"/>
    </xf>
    <xf numFmtId="14" fontId="10" fillId="10" borderId="14" xfId="0" applyNumberFormat="1" applyFont="1" applyFill="1" applyBorder="1" applyAlignment="1" applyProtection="1">
      <alignment vertical="center"/>
      <protection hidden="1"/>
    </xf>
    <xf numFmtId="0" fontId="10" fillId="8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 applyProtection="1">
      <alignment vertical="center" wrapText="1"/>
      <protection hidden="1"/>
    </xf>
    <xf numFmtId="0" fontId="7" fillId="8" borderId="12" xfId="0" applyFont="1" applyFill="1" applyBorder="1" applyAlignment="1" applyProtection="1">
      <alignment vertical="center" wrapText="1"/>
      <protection hidden="1"/>
    </xf>
    <xf numFmtId="3" fontId="10" fillId="8" borderId="35" xfId="0" applyNumberFormat="1" applyFont="1" applyFill="1" applyBorder="1" applyAlignment="1">
      <alignment vertical="center"/>
    </xf>
    <xf numFmtId="14" fontId="10" fillId="10" borderId="7" xfId="0" applyNumberFormat="1" applyFont="1" applyFill="1" applyBorder="1" applyAlignment="1" applyProtection="1">
      <alignment horizontal="center" vertical="center"/>
      <protection hidden="1"/>
    </xf>
    <xf numFmtId="0" fontId="10" fillId="8" borderId="7" xfId="1" applyFont="1" applyFill="1" applyBorder="1" applyAlignment="1">
      <alignment horizontal="center" vertical="center" wrapText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3" fontId="10" fillId="10" borderId="7" xfId="0" applyNumberFormat="1" applyFont="1" applyFill="1" applyBorder="1" applyAlignment="1" applyProtection="1">
      <alignment horizontal="right" vertical="center"/>
      <protection hidden="1"/>
    </xf>
    <xf numFmtId="167" fontId="7" fillId="10" borderId="14" xfId="0" applyNumberFormat="1" applyFont="1" applyFill="1" applyBorder="1" applyAlignment="1" applyProtection="1">
      <alignment horizontal="right" vertical="center"/>
      <protection hidden="1"/>
    </xf>
    <xf numFmtId="167" fontId="10" fillId="10" borderId="14" xfId="0" applyNumberFormat="1" applyFont="1" applyFill="1" applyBorder="1" applyAlignment="1" applyProtection="1">
      <alignment horizontal="right" vertical="center"/>
      <protection hidden="1"/>
    </xf>
    <xf numFmtId="167" fontId="7" fillId="10" borderId="7" xfId="0" applyNumberFormat="1" applyFont="1" applyFill="1" applyBorder="1" applyAlignment="1" applyProtection="1">
      <alignment horizontal="right" vertical="center"/>
      <protection hidden="1"/>
    </xf>
    <xf numFmtId="0" fontId="10" fillId="13" borderId="108" xfId="0" applyFont="1" applyFill="1" applyBorder="1" applyAlignment="1">
      <alignment horizontal="right" vertical="center" wrapText="1"/>
    </xf>
    <xf numFmtId="0" fontId="10" fillId="14" borderId="63" xfId="0" applyFont="1" applyFill="1" applyBorder="1" applyAlignment="1">
      <alignment vertical="center" wrapText="1"/>
    </xf>
    <xf numFmtId="0" fontId="10" fillId="14" borderId="64" xfId="0" applyFont="1" applyFill="1" applyBorder="1" applyAlignment="1">
      <alignment vertical="center" wrapText="1"/>
    </xf>
    <xf numFmtId="0" fontId="10" fillId="14" borderId="64" xfId="0" applyFont="1" applyFill="1" applyBorder="1" applyAlignment="1">
      <alignment horizontal="right" vertical="center" wrapText="1"/>
    </xf>
    <xf numFmtId="0" fontId="10" fillId="14" borderId="0" xfId="0" applyFont="1" applyFill="1" applyAlignment="1">
      <alignment horizontal="right" vertical="center" wrapText="1"/>
    </xf>
    <xf numFmtId="0" fontId="10" fillId="14" borderId="0" xfId="0" applyFont="1" applyFill="1" applyAlignment="1">
      <alignment vertical="center" wrapText="1"/>
    </xf>
    <xf numFmtId="0" fontId="10" fillId="14" borderId="65" xfId="0" applyFont="1" applyFill="1" applyBorder="1" applyAlignment="1">
      <alignment horizontal="right" vertical="center" wrapText="1"/>
    </xf>
    <xf numFmtId="3" fontId="10" fillId="15" borderId="92" xfId="0" applyNumberFormat="1" applyFont="1" applyFill="1" applyBorder="1" applyAlignment="1">
      <alignment horizontal="right" vertical="center"/>
    </xf>
    <xf numFmtId="3" fontId="7" fillId="15" borderId="93" xfId="0" applyNumberFormat="1" applyFont="1" applyFill="1" applyBorder="1" applyAlignment="1">
      <alignment horizontal="right" vertical="center"/>
    </xf>
    <xf numFmtId="3" fontId="10" fillId="15" borderId="93" xfId="0" applyNumberFormat="1" applyFont="1" applyFill="1" applyBorder="1" applyAlignment="1">
      <alignment horizontal="right" vertical="center"/>
    </xf>
    <xf numFmtId="3" fontId="10" fillId="15" borderId="98" xfId="0" applyNumberFormat="1" applyFont="1" applyFill="1" applyBorder="1" applyAlignment="1">
      <alignment horizontal="right" vertical="center"/>
    </xf>
    <xf numFmtId="3" fontId="10" fillId="14" borderId="90" xfId="0" applyNumberFormat="1" applyFont="1" applyFill="1" applyBorder="1" applyAlignment="1">
      <alignment horizontal="right" vertical="center"/>
    </xf>
    <xf numFmtId="3" fontId="7" fillId="14" borderId="93" xfId="0" applyNumberFormat="1" applyFont="1" applyFill="1" applyBorder="1" applyAlignment="1" applyProtection="1">
      <alignment horizontal="right" vertical="center"/>
      <protection hidden="1"/>
    </xf>
    <xf numFmtId="3" fontId="10" fillId="14" borderId="93" xfId="0" applyNumberFormat="1" applyFont="1" applyFill="1" applyBorder="1" applyAlignment="1" applyProtection="1">
      <alignment horizontal="right" vertical="center" shrinkToFit="1"/>
      <protection hidden="1"/>
    </xf>
    <xf numFmtId="3" fontId="10" fillId="14" borderId="93" xfId="0" applyNumberFormat="1" applyFont="1" applyFill="1" applyBorder="1" applyAlignment="1" applyProtection="1">
      <alignment horizontal="right" vertical="center"/>
      <protection hidden="1"/>
    </xf>
    <xf numFmtId="3" fontId="10" fillId="14" borderId="96" xfId="0" applyNumberFormat="1" applyFont="1" applyFill="1" applyBorder="1" applyAlignment="1" applyProtection="1">
      <alignment horizontal="right" vertical="center"/>
      <protection hidden="1"/>
    </xf>
    <xf numFmtId="0" fontId="10" fillId="14" borderId="12" xfId="0" applyFont="1" applyFill="1" applyBorder="1" applyAlignment="1">
      <alignment vertical="center" wrapText="1"/>
    </xf>
    <xf numFmtId="0" fontId="10" fillId="14" borderId="17" xfId="0" applyFont="1" applyFill="1" applyBorder="1" applyAlignment="1">
      <alignment vertical="center" wrapText="1"/>
    </xf>
    <xf numFmtId="0" fontId="10" fillId="14" borderId="17" xfId="0" applyFont="1" applyFill="1" applyBorder="1" applyAlignment="1">
      <alignment horizontal="right" vertical="center" wrapText="1"/>
    </xf>
    <xf numFmtId="0" fontId="10" fillId="14" borderId="8" xfId="0" applyFont="1" applyFill="1" applyBorder="1" applyAlignment="1">
      <alignment horizontal="right" vertical="center" wrapText="1"/>
    </xf>
    <xf numFmtId="3" fontId="10" fillId="15" borderId="99" xfId="0" applyNumberFormat="1" applyFont="1" applyFill="1" applyBorder="1" applyAlignment="1">
      <alignment horizontal="right" vertical="center"/>
    </xf>
    <xf numFmtId="3" fontId="10" fillId="15" borderId="100" xfId="0" applyNumberFormat="1" applyFont="1" applyFill="1" applyBorder="1" applyAlignment="1">
      <alignment horizontal="right" vertical="center"/>
    </xf>
    <xf numFmtId="3" fontId="7" fillId="15" borderId="100" xfId="0" applyNumberFormat="1" applyFont="1" applyFill="1" applyBorder="1" applyAlignment="1">
      <alignment horizontal="right" vertical="center"/>
    </xf>
    <xf numFmtId="3" fontId="7" fillId="14" borderId="85" xfId="0" applyNumberFormat="1" applyFont="1" applyFill="1" applyBorder="1" applyAlignment="1">
      <alignment horizontal="right" vertical="center" shrinkToFit="1"/>
    </xf>
    <xf numFmtId="3" fontId="10" fillId="14" borderId="59" xfId="0" applyNumberFormat="1" applyFont="1" applyFill="1" applyBorder="1" applyAlignment="1">
      <alignment horizontal="right" vertical="center" shrinkToFit="1"/>
    </xf>
    <xf numFmtId="3" fontId="7" fillId="14" borderId="59" xfId="0" applyNumberFormat="1" applyFont="1" applyFill="1" applyBorder="1" applyAlignment="1">
      <alignment horizontal="right" vertical="center" shrinkToFit="1"/>
    </xf>
    <xf numFmtId="3" fontId="10" fillId="14" borderId="85" xfId="0" applyNumberFormat="1" applyFont="1" applyFill="1" applyBorder="1" applyAlignment="1">
      <alignment horizontal="right" vertical="center" shrinkToFit="1"/>
    </xf>
    <xf numFmtId="0" fontId="10" fillId="8" borderId="7" xfId="1" applyFont="1" applyFill="1" applyBorder="1" applyAlignment="1">
      <alignment horizontal="right" vertical="center"/>
    </xf>
    <xf numFmtId="3" fontId="10" fillId="8" borderId="7" xfId="1" applyNumberFormat="1" applyFont="1" applyFill="1" applyBorder="1" applyAlignment="1">
      <alignment vertical="center"/>
    </xf>
    <xf numFmtId="9" fontId="17" fillId="8" borderId="7" xfId="4" applyFont="1" applyFill="1" applyBorder="1" applyAlignment="1" applyProtection="1">
      <alignment horizontal="center" vertical="center" wrapText="1"/>
    </xf>
    <xf numFmtId="0" fontId="10" fillId="8" borderId="7" xfId="1" applyFont="1" applyFill="1" applyBorder="1" applyAlignment="1">
      <alignment horizontal="left" vertical="center" wrapText="1"/>
    </xf>
    <xf numFmtId="14" fontId="10" fillId="8" borderId="7" xfId="1" applyNumberFormat="1" applyFont="1" applyFill="1" applyBorder="1" applyAlignment="1">
      <alignment horizontal="center" vertical="center" wrapText="1"/>
    </xf>
    <xf numFmtId="3" fontId="10" fillId="8" borderId="7" xfId="1" applyNumberFormat="1" applyFont="1" applyFill="1" applyBorder="1" applyAlignment="1">
      <alignment horizontal="center" vertical="center"/>
    </xf>
    <xf numFmtId="9" fontId="17" fillId="8" borderId="7" xfId="0" applyNumberFormat="1" applyFont="1" applyFill="1" applyBorder="1" applyAlignment="1">
      <alignment horizontal="center" vertical="center" wrapText="1"/>
    </xf>
    <xf numFmtId="0" fontId="9" fillId="10" borderId="7" xfId="1" applyFont="1" applyFill="1" applyBorder="1" applyAlignment="1">
      <alignment horizontal="center" vertical="center" wrapText="1"/>
    </xf>
    <xf numFmtId="3" fontId="9" fillId="10" borderId="7" xfId="1" applyNumberFormat="1" applyFont="1" applyFill="1" applyBorder="1" applyAlignment="1">
      <alignment horizontal="center" vertical="center" wrapText="1"/>
    </xf>
    <xf numFmtId="3" fontId="17" fillId="10" borderId="7" xfId="0" applyNumberFormat="1" applyFont="1" applyFill="1" applyBorder="1" applyAlignment="1">
      <alignment horizontal="center" vertical="center"/>
    </xf>
    <xf numFmtId="3" fontId="17" fillId="10" borderId="7" xfId="0" applyNumberFormat="1" applyFont="1" applyFill="1" applyBorder="1" applyAlignment="1">
      <alignment horizontal="left" vertical="center" wrapText="1"/>
    </xf>
    <xf numFmtId="9" fontId="17" fillId="10" borderId="7" xfId="4" applyFont="1" applyFill="1" applyBorder="1" applyAlignment="1" applyProtection="1">
      <alignment horizontal="center" vertical="center" wrapText="1"/>
    </xf>
    <xf numFmtId="9" fontId="17" fillId="10" borderId="76" xfId="4" applyFont="1" applyFill="1" applyBorder="1" applyAlignment="1" applyProtection="1">
      <alignment horizontal="center" vertical="center" wrapText="1"/>
    </xf>
    <xf numFmtId="9" fontId="17" fillId="10" borderId="77" xfId="4" applyFont="1" applyFill="1" applyBorder="1" applyAlignment="1" applyProtection="1">
      <alignment horizontal="center" vertical="center" wrapText="1"/>
    </xf>
    <xf numFmtId="9" fontId="17" fillId="10" borderId="79" xfId="4" applyFont="1" applyFill="1" applyBorder="1" applyAlignment="1" applyProtection="1">
      <alignment horizontal="center" vertical="center" wrapText="1"/>
    </xf>
    <xf numFmtId="3" fontId="18" fillId="10" borderId="77" xfId="0" applyNumberFormat="1" applyFont="1" applyFill="1" applyBorder="1" applyAlignment="1">
      <alignment horizontal="left" vertical="center" wrapText="1"/>
    </xf>
    <xf numFmtId="3" fontId="17" fillId="10" borderId="77" xfId="0" applyNumberFormat="1" applyFont="1" applyFill="1" applyBorder="1" applyAlignment="1">
      <alignment horizontal="left" vertical="center" wrapText="1"/>
    </xf>
    <xf numFmtId="3" fontId="17" fillId="10" borderId="79" xfId="0" applyNumberFormat="1" applyFont="1" applyFill="1" applyBorder="1" applyAlignment="1">
      <alignment horizontal="left" vertical="center" wrapText="1"/>
    </xf>
    <xf numFmtId="3" fontId="17" fillId="10" borderId="7" xfId="0" applyNumberFormat="1" applyFont="1" applyFill="1" applyBorder="1" applyAlignment="1">
      <alignment horizontal="center" vertical="center" wrapText="1"/>
    </xf>
    <xf numFmtId="9" fontId="17" fillId="10" borderId="7" xfId="0" applyNumberFormat="1" applyFont="1" applyFill="1" applyBorder="1" applyAlignment="1">
      <alignment horizontal="center" vertical="center" wrapText="1"/>
    </xf>
    <xf numFmtId="9" fontId="17" fillId="10" borderId="76" xfId="0" applyNumberFormat="1" applyFont="1" applyFill="1" applyBorder="1" applyAlignment="1">
      <alignment horizontal="center" vertical="center" wrapText="1"/>
    </xf>
    <xf numFmtId="9" fontId="17" fillId="10" borderId="78" xfId="0" applyNumberFormat="1" applyFont="1" applyFill="1" applyBorder="1" applyAlignment="1">
      <alignment horizontal="center" vertical="center" wrapText="1"/>
    </xf>
    <xf numFmtId="9" fontId="17" fillId="10" borderId="6" xfId="0" applyNumberFormat="1" applyFont="1" applyFill="1" applyBorder="1" applyAlignment="1">
      <alignment horizontal="center" vertical="center" wrapText="1"/>
    </xf>
    <xf numFmtId="3" fontId="17" fillId="10" borderId="81" xfId="0" applyNumberFormat="1" applyFont="1" applyFill="1" applyBorder="1" applyAlignment="1">
      <alignment horizontal="left" vertical="center" wrapText="1"/>
    </xf>
    <xf numFmtId="3" fontId="17" fillId="10" borderId="83" xfId="0" applyNumberFormat="1" applyFont="1" applyFill="1" applyBorder="1" applyAlignment="1">
      <alignment horizontal="left" vertical="center" wrapText="1"/>
    </xf>
    <xf numFmtId="10" fontId="18" fillId="10" borderId="7" xfId="0" applyNumberFormat="1" applyFont="1" applyFill="1" applyBorder="1" applyAlignment="1">
      <alignment horizontal="left" vertical="center" wrapText="1"/>
    </xf>
    <xf numFmtId="10" fontId="18" fillId="10" borderId="80" xfId="0" applyNumberFormat="1" applyFont="1" applyFill="1" applyBorder="1" applyAlignment="1">
      <alignment horizontal="left" vertical="center" wrapText="1"/>
    </xf>
    <xf numFmtId="10" fontId="18" fillId="10" borderId="82" xfId="0" applyNumberFormat="1" applyFont="1" applyFill="1" applyBorder="1" applyAlignment="1">
      <alignment horizontal="left" vertical="center" wrapText="1"/>
    </xf>
    <xf numFmtId="10" fontId="10" fillId="10" borderId="82" xfId="0" applyNumberFormat="1" applyFont="1" applyFill="1" applyBorder="1" applyAlignment="1">
      <alignment horizontal="left" vertical="center" wrapText="1"/>
    </xf>
    <xf numFmtId="10" fontId="18" fillId="10" borderId="83" xfId="0" applyNumberFormat="1" applyFont="1" applyFill="1" applyBorder="1" applyAlignment="1">
      <alignment horizontal="left" vertical="center" wrapText="1"/>
    </xf>
    <xf numFmtId="9" fontId="18" fillId="10" borderId="7" xfId="4" applyFont="1" applyFill="1" applyBorder="1" applyAlignment="1" applyProtection="1">
      <alignment horizontal="left" vertical="center" wrapText="1"/>
    </xf>
    <xf numFmtId="9" fontId="18" fillId="10" borderId="80" xfId="4" applyFont="1" applyFill="1" applyBorder="1" applyAlignment="1" applyProtection="1">
      <alignment horizontal="left" vertical="center" wrapText="1"/>
    </xf>
    <xf numFmtId="9" fontId="18" fillId="10" borderId="82" xfId="4" applyFont="1" applyFill="1" applyBorder="1" applyAlignment="1" applyProtection="1">
      <alignment horizontal="left" vertical="center" wrapText="1"/>
    </xf>
    <xf numFmtId="9" fontId="18" fillId="10" borderId="83" xfId="4" applyFont="1" applyFill="1" applyBorder="1" applyAlignment="1" applyProtection="1">
      <alignment horizontal="left" vertical="center" wrapText="1"/>
    </xf>
    <xf numFmtId="9" fontId="17" fillId="10" borderId="80" xfId="4" applyFont="1" applyFill="1" applyBorder="1" applyAlignment="1" applyProtection="1">
      <alignment horizontal="center" vertical="center" wrapText="1"/>
    </xf>
    <xf numFmtId="9" fontId="17" fillId="10" borderId="82" xfId="4" applyFont="1" applyFill="1" applyBorder="1" applyAlignment="1" applyProtection="1">
      <alignment horizontal="center" vertical="center" wrapText="1"/>
    </xf>
    <xf numFmtId="9" fontId="17" fillId="10" borderId="14" xfId="4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3" fontId="10" fillId="10" borderId="142" xfId="0" applyNumberFormat="1" applyFont="1" applyFill="1" applyBorder="1" applyAlignment="1" applyProtection="1">
      <alignment vertical="center"/>
      <protection hidden="1"/>
    </xf>
    <xf numFmtId="3" fontId="10" fillId="10" borderId="7" xfId="0" applyNumberFormat="1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vertical="center" wrapText="1"/>
    </xf>
    <xf numFmtId="0" fontId="28" fillId="4" borderId="0" xfId="0" applyFont="1" applyFill="1" applyAlignment="1" applyProtection="1">
      <alignment horizontal="center" vertical="center" wrapText="1"/>
      <protection locked="0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 wrapText="1"/>
    </xf>
    <xf numFmtId="0" fontId="38" fillId="0" borderId="0" xfId="1" applyFont="1"/>
    <xf numFmtId="0" fontId="38" fillId="0" borderId="0" xfId="0" applyFont="1"/>
    <xf numFmtId="0" fontId="38" fillId="0" borderId="0" xfId="0" applyFont="1" applyProtection="1">
      <protection locked="0"/>
    </xf>
    <xf numFmtId="14" fontId="37" fillId="0" borderId="0" xfId="2" applyNumberFormat="1" applyFont="1" applyAlignment="1" applyProtection="1">
      <alignment horizontal="left"/>
      <protection locked="0"/>
    </xf>
    <xf numFmtId="14" fontId="37" fillId="0" borderId="3" xfId="2" applyNumberFormat="1" applyFont="1" applyBorder="1" applyAlignment="1" applyProtection="1">
      <alignment horizontal="right"/>
      <protection locked="0"/>
    </xf>
    <xf numFmtId="0" fontId="10" fillId="8" borderId="103" xfId="0" applyFont="1" applyFill="1" applyBorder="1" applyAlignment="1">
      <alignment horizontal="left" vertical="center" wrapText="1"/>
    </xf>
    <xf numFmtId="0" fontId="10" fillId="8" borderId="104" xfId="0" applyFont="1" applyFill="1" applyBorder="1" applyAlignment="1">
      <alignment horizontal="left" vertical="center" wrapText="1"/>
    </xf>
    <xf numFmtId="0" fontId="10" fillId="8" borderId="105" xfId="0" applyFont="1" applyFill="1" applyBorder="1" applyAlignment="1">
      <alignment horizontal="left" vertical="center" wrapText="1"/>
    </xf>
    <xf numFmtId="0" fontId="10" fillId="8" borderId="143" xfId="0" applyFont="1" applyFill="1" applyBorder="1" applyAlignment="1">
      <alignment horizontal="left" vertical="center" wrapText="1"/>
    </xf>
    <xf numFmtId="0" fontId="10" fillId="8" borderId="32" xfId="1" applyFont="1" applyFill="1" applyBorder="1" applyAlignment="1">
      <alignment horizontal="right" vertical="center"/>
    </xf>
    <xf numFmtId="3" fontId="10" fillId="8" borderId="7" xfId="1" applyNumberFormat="1" applyFont="1" applyFill="1" applyBorder="1" applyAlignment="1" applyProtection="1">
      <alignment horizontal="right" vertical="center"/>
      <protection hidden="1"/>
    </xf>
    <xf numFmtId="3" fontId="10" fillId="17" borderId="60" xfId="0" applyNumberFormat="1" applyFont="1" applyFill="1" applyBorder="1" applyAlignment="1">
      <alignment horizontal="right" vertical="center" shrinkToFit="1"/>
    </xf>
    <xf numFmtId="166" fontId="10" fillId="8" borderId="145" xfId="0" applyNumberFormat="1" applyFont="1" applyFill="1" applyBorder="1" applyAlignment="1">
      <alignment horizontal="center" vertical="center"/>
    </xf>
    <xf numFmtId="3" fontId="10" fillId="8" borderId="145" xfId="0" applyNumberFormat="1" applyFont="1" applyFill="1" applyBorder="1" applyAlignment="1" applyProtection="1">
      <alignment horizontal="right" vertical="center" shrinkToFit="1"/>
      <protection hidden="1"/>
    </xf>
    <xf numFmtId="3" fontId="10" fillId="16" borderId="145" xfId="0" applyNumberFormat="1" applyFont="1" applyFill="1" applyBorder="1" applyAlignment="1">
      <alignment horizontal="right" vertical="center"/>
    </xf>
    <xf numFmtId="166" fontId="10" fillId="0" borderId="11" xfId="0" applyNumberFormat="1" applyFont="1" applyBorder="1" applyAlignment="1">
      <alignment horizontal="center" vertical="center"/>
    </xf>
    <xf numFmtId="3" fontId="10" fillId="0" borderId="146" xfId="0" applyNumberFormat="1" applyFont="1" applyBorder="1" applyAlignment="1" applyProtection="1">
      <alignment horizontal="right" vertical="center" shrinkToFit="1"/>
      <protection hidden="1"/>
    </xf>
    <xf numFmtId="3" fontId="10" fillId="15" borderId="146" xfId="0" applyNumberFormat="1" applyFont="1" applyFill="1" applyBorder="1" applyAlignment="1">
      <alignment horizontal="right" vertical="center"/>
    </xf>
    <xf numFmtId="0" fontId="10" fillId="14" borderId="136" xfId="0" applyFont="1" applyFill="1" applyBorder="1" applyAlignment="1">
      <alignment vertical="center" wrapText="1"/>
    </xf>
    <xf numFmtId="0" fontId="10" fillId="14" borderId="137" xfId="0" applyFont="1" applyFill="1" applyBorder="1" applyAlignment="1">
      <alignment vertical="center" wrapText="1"/>
    </xf>
    <xf numFmtId="3" fontId="10" fillId="14" borderId="137" xfId="0" applyNumberFormat="1" applyFont="1" applyFill="1" applyBorder="1" applyAlignment="1">
      <alignment horizontal="right" vertical="center" wrapText="1"/>
    </xf>
    <xf numFmtId="3" fontId="10" fillId="14" borderId="138" xfId="0" applyNumberFormat="1" applyFont="1" applyFill="1" applyBorder="1" applyAlignment="1">
      <alignment horizontal="right" vertical="center" wrapText="1"/>
    </xf>
    <xf numFmtId="166" fontId="10" fillId="8" borderId="102" xfId="0" applyNumberFormat="1" applyFont="1" applyFill="1" applyBorder="1" applyAlignment="1">
      <alignment horizontal="center" vertical="center"/>
    </xf>
    <xf numFmtId="3" fontId="10" fillId="8" borderId="101" xfId="0" applyNumberFormat="1" applyFont="1" applyFill="1" applyBorder="1" applyAlignment="1" applyProtection="1">
      <alignment horizontal="right" vertical="center" shrinkToFit="1"/>
      <protection hidden="1"/>
    </xf>
    <xf numFmtId="3" fontId="10" fillId="16" borderId="101" xfId="0" applyNumberFormat="1" applyFont="1" applyFill="1" applyBorder="1" applyAlignment="1">
      <alignment horizontal="right" vertical="center"/>
    </xf>
    <xf numFmtId="3" fontId="10" fillId="17" borderId="59" xfId="0" applyNumberFormat="1" applyFont="1" applyFill="1" applyBorder="1" applyAlignment="1">
      <alignment horizontal="right" vertical="center" shrinkToFit="1"/>
    </xf>
    <xf numFmtId="0" fontId="7" fillId="18" borderId="58" xfId="0" applyFont="1" applyFill="1" applyBorder="1" applyAlignment="1" applyProtection="1">
      <alignment horizontal="right"/>
      <protection hidden="1"/>
    </xf>
    <xf numFmtId="3" fontId="35" fillId="0" borderId="150" xfId="0" applyNumberFormat="1" applyFont="1" applyBorder="1" applyAlignment="1" applyProtection="1">
      <alignment horizontal="center" vertical="center"/>
      <protection locked="0"/>
    </xf>
    <xf numFmtId="3" fontId="35" fillId="0" borderId="152" xfId="0" applyNumberFormat="1" applyFont="1" applyBorder="1" applyAlignment="1" applyProtection="1">
      <alignment horizontal="center" vertical="center"/>
      <protection locked="0"/>
    </xf>
    <xf numFmtId="3" fontId="35" fillId="0" borderId="159" xfId="0" applyNumberFormat="1" applyFont="1" applyBorder="1" applyAlignment="1" applyProtection="1">
      <alignment horizontal="center" vertical="center"/>
      <protection locked="0"/>
    </xf>
    <xf numFmtId="0" fontId="10" fillId="0" borderId="173" xfId="0" applyFont="1" applyBorder="1" applyAlignment="1" applyProtection="1">
      <alignment vertical="center"/>
      <protection locked="0"/>
    </xf>
    <xf numFmtId="1" fontId="10" fillId="11" borderId="135" xfId="0" applyNumberFormat="1" applyFont="1" applyFill="1" applyBorder="1" applyAlignment="1" applyProtection="1">
      <alignment horizontal="center" vertical="center" wrapText="1"/>
      <protection hidden="1"/>
    </xf>
    <xf numFmtId="0" fontId="28" fillId="9" borderId="135" xfId="0" applyFont="1" applyFill="1" applyBorder="1" applyAlignment="1" applyProtection="1">
      <alignment horizontal="center" vertical="center"/>
      <protection hidden="1"/>
    </xf>
    <xf numFmtId="0" fontId="10" fillId="9" borderId="135" xfId="0" applyFont="1" applyFill="1" applyBorder="1" applyAlignment="1">
      <alignment horizontal="center" vertical="center"/>
    </xf>
    <xf numFmtId="0" fontId="22" fillId="0" borderId="155" xfId="0" applyFont="1" applyBorder="1" applyAlignment="1" applyProtection="1">
      <alignment horizontal="left" vertical="center"/>
      <protection locked="0"/>
    </xf>
    <xf numFmtId="0" fontId="22" fillId="0" borderId="149" xfId="0" applyFont="1" applyBorder="1" applyAlignment="1" applyProtection="1">
      <alignment horizontal="left" vertical="center"/>
      <protection locked="0"/>
    </xf>
    <xf numFmtId="0" fontId="22" fillId="0" borderId="149" xfId="0" applyFont="1" applyBorder="1" applyAlignment="1" applyProtection="1">
      <alignment horizontal="left" vertical="center" wrapText="1"/>
      <protection locked="0"/>
    </xf>
    <xf numFmtId="0" fontId="22" fillId="0" borderId="160" xfId="0" applyFont="1" applyBorder="1" applyAlignment="1" applyProtection="1">
      <alignment horizontal="left" vertical="center"/>
      <protection locked="0"/>
    </xf>
    <xf numFmtId="0" fontId="22" fillId="0" borderId="155" xfId="0" applyFont="1" applyBorder="1" applyAlignment="1" applyProtection="1">
      <alignment horizontal="left" vertical="center" wrapText="1"/>
      <protection locked="0"/>
    </xf>
    <xf numFmtId="0" fontId="22" fillId="0" borderId="154" xfId="0" applyFont="1" applyBorder="1" applyAlignment="1" applyProtection="1">
      <alignment horizontal="left" vertical="center" wrapText="1"/>
      <protection locked="0"/>
    </xf>
    <xf numFmtId="0" fontId="7" fillId="0" borderId="166" xfId="0" applyFont="1" applyBorder="1" applyProtection="1">
      <protection locked="0"/>
    </xf>
    <xf numFmtId="0" fontId="7" fillId="0" borderId="168" xfId="0" applyFont="1" applyBorder="1" applyProtection="1">
      <protection locked="0"/>
    </xf>
    <xf numFmtId="0" fontId="7" fillId="0" borderId="13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40" xfId="0" applyFont="1" applyBorder="1" applyAlignment="1" applyProtection="1">
      <alignment horizontal="left" vertical="center" wrapText="1"/>
      <protection locked="0"/>
    </xf>
    <xf numFmtId="3" fontId="7" fillId="0" borderId="140" xfId="0" applyNumberFormat="1" applyFont="1" applyBorder="1" applyAlignment="1" applyProtection="1">
      <alignment vertical="center"/>
      <protection locked="0"/>
    </xf>
    <xf numFmtId="165" fontId="7" fillId="0" borderId="140" xfId="0" applyNumberFormat="1" applyFont="1" applyBorder="1" applyAlignment="1" applyProtection="1">
      <alignment vertical="center"/>
      <protection locked="0"/>
    </xf>
    <xf numFmtId="14" fontId="7" fillId="0" borderId="140" xfId="0" applyNumberFormat="1" applyFont="1" applyBorder="1" applyAlignment="1" applyProtection="1">
      <alignment vertical="center"/>
      <protection locked="0"/>
    </xf>
    <xf numFmtId="10" fontId="7" fillId="0" borderId="140" xfId="0" applyNumberFormat="1" applyFont="1" applyBorder="1" applyAlignment="1" applyProtection="1">
      <alignment horizontal="right" vertical="center" wrapText="1"/>
      <protection locked="0"/>
    </xf>
    <xf numFmtId="0" fontId="7" fillId="0" borderId="140" xfId="0" applyFont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7" fillId="4" borderId="47" xfId="0" applyFont="1" applyFill="1" applyBorder="1" applyAlignment="1" applyProtection="1">
      <alignment vertical="center" wrapText="1"/>
      <protection locked="0"/>
    </xf>
    <xf numFmtId="0" fontId="7" fillId="4" borderId="118" xfId="0" applyFont="1" applyFill="1" applyBorder="1" applyAlignment="1" applyProtection="1">
      <alignment vertical="center" wrapText="1"/>
      <protection locked="0"/>
    </xf>
    <xf numFmtId="0" fontId="7" fillId="4" borderId="28" xfId="0" applyFont="1" applyFill="1" applyBorder="1" applyAlignment="1" applyProtection="1">
      <alignment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7" fillId="4" borderId="29" xfId="0" applyFont="1" applyFill="1" applyBorder="1" applyAlignment="1" applyProtection="1">
      <alignment vertical="center" wrapText="1"/>
      <protection locked="0"/>
    </xf>
    <xf numFmtId="0" fontId="7" fillId="4" borderId="104" xfId="0" applyFont="1" applyFill="1" applyBorder="1" applyAlignment="1" applyProtection="1">
      <alignment vertical="center" wrapText="1"/>
      <protection locked="0"/>
    </xf>
    <xf numFmtId="0" fontId="7" fillId="4" borderId="117" xfId="0" applyFont="1" applyFill="1" applyBorder="1" applyAlignment="1" applyProtection="1">
      <alignment vertical="center" wrapText="1"/>
      <protection locked="0"/>
    </xf>
    <xf numFmtId="0" fontId="7" fillId="4" borderId="7" xfId="0" applyFont="1" applyFill="1" applyBorder="1" applyAlignment="1" applyProtection="1">
      <alignment vertical="center" wrapText="1"/>
      <protection locked="0"/>
    </xf>
    <xf numFmtId="3" fontId="7" fillId="0" borderId="89" xfId="0" applyNumberFormat="1" applyFont="1" applyBorder="1" applyAlignment="1" applyProtection="1">
      <alignment horizontal="center" vertical="center"/>
      <protection locked="0"/>
    </xf>
    <xf numFmtId="3" fontId="29" fillId="0" borderId="7" xfId="0" applyNumberFormat="1" applyFont="1" applyBorder="1" applyAlignment="1" applyProtection="1">
      <alignment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95" xfId="0" applyFont="1" applyBorder="1" applyAlignment="1" applyProtection="1">
      <alignment horizontal="right"/>
      <protection locked="0"/>
    </xf>
    <xf numFmtId="3" fontId="10" fillId="0" borderId="93" xfId="0" applyNumberFormat="1" applyFont="1" applyBorder="1" applyAlignment="1" applyProtection="1">
      <alignment horizontal="right" vertical="center"/>
      <protection locked="0"/>
    </xf>
    <xf numFmtId="3" fontId="10" fillId="0" borderId="96" xfId="0" applyNumberFormat="1" applyFont="1" applyBorder="1" applyAlignment="1" applyProtection="1">
      <alignment horizontal="right" vertical="center"/>
      <protection locked="0"/>
    </xf>
    <xf numFmtId="0" fontId="0" fillId="4" borderId="0" xfId="0" applyFill="1"/>
    <xf numFmtId="3" fontId="7" fillId="0" borderId="111" xfId="0" applyNumberFormat="1" applyFont="1" applyBorder="1" applyAlignment="1" applyProtection="1">
      <alignment horizontal="right" vertical="center"/>
      <protection locked="0"/>
    </xf>
    <xf numFmtId="3" fontId="7" fillId="0" borderId="112" xfId="0" applyNumberFormat="1" applyFont="1" applyBorder="1" applyAlignment="1" applyProtection="1">
      <alignment horizontal="right" vertical="center"/>
      <protection locked="0"/>
    </xf>
    <xf numFmtId="3" fontId="7" fillId="0" borderId="107" xfId="0" applyNumberFormat="1" applyFont="1" applyBorder="1" applyAlignment="1" applyProtection="1">
      <alignment horizontal="right" vertical="center"/>
      <protection locked="0"/>
    </xf>
    <xf numFmtId="3" fontId="7" fillId="0" borderId="114" xfId="0" applyNumberFormat="1" applyFont="1" applyBorder="1" applyAlignment="1" applyProtection="1">
      <alignment horizontal="right" vertical="center"/>
      <protection locked="0"/>
    </xf>
    <xf numFmtId="3" fontId="7" fillId="0" borderId="13" xfId="0" applyNumberFormat="1" applyFont="1" applyBorder="1" applyAlignment="1" applyProtection="1">
      <alignment horizontal="right" vertical="center"/>
      <protection locked="0"/>
    </xf>
    <xf numFmtId="3" fontId="7" fillId="0" borderId="178" xfId="0" applyNumberFormat="1" applyFont="1" applyBorder="1" applyAlignment="1" applyProtection="1">
      <alignment horizontal="right" vertical="center"/>
      <protection locked="0"/>
    </xf>
    <xf numFmtId="3" fontId="7" fillId="0" borderId="179" xfId="0" applyNumberFormat="1" applyFont="1" applyBorder="1" applyAlignment="1" applyProtection="1">
      <alignment horizontal="right" vertical="center"/>
      <protection locked="0"/>
    </xf>
    <xf numFmtId="3" fontId="7" fillId="0" borderId="180" xfId="0" applyNumberFormat="1" applyFont="1" applyBorder="1" applyAlignment="1" applyProtection="1">
      <alignment horizontal="right" vertical="center"/>
      <protection locked="0"/>
    </xf>
    <xf numFmtId="3" fontId="7" fillId="0" borderId="46" xfId="0" applyNumberFormat="1" applyFont="1" applyBorder="1" applyAlignment="1" applyProtection="1">
      <alignment horizontal="right" vertical="center"/>
      <protection locked="0"/>
    </xf>
    <xf numFmtId="0" fontId="7" fillId="0" borderId="115" xfId="0" applyFont="1" applyBorder="1" applyAlignment="1" applyProtection="1">
      <alignment vertical="center"/>
      <protection locked="0"/>
    </xf>
    <xf numFmtId="0" fontId="7" fillId="0" borderId="106" xfId="0" applyFont="1" applyBorder="1" applyAlignment="1" applyProtection="1">
      <alignment vertical="center"/>
      <protection locked="0"/>
    </xf>
    <xf numFmtId="0" fontId="7" fillId="0" borderId="108" xfId="0" applyFont="1" applyBorder="1" applyAlignment="1" applyProtection="1">
      <alignment vertical="center"/>
      <protection locked="0"/>
    </xf>
    <xf numFmtId="0" fontId="10" fillId="9" borderId="7" xfId="0" applyFont="1" applyFill="1" applyBorder="1" applyAlignment="1">
      <alignment horizontal="center" vertical="center"/>
    </xf>
    <xf numFmtId="0" fontId="21" fillId="8" borderId="147" xfId="0" applyFont="1" applyFill="1" applyBorder="1" applyAlignment="1">
      <alignment horizontal="center" vertical="center" wrapText="1"/>
    </xf>
    <xf numFmtId="0" fontId="21" fillId="8" borderId="156" xfId="0" applyFont="1" applyFill="1" applyBorder="1" applyAlignment="1">
      <alignment horizontal="center" vertical="center" wrapText="1"/>
    </xf>
    <xf numFmtId="0" fontId="21" fillId="8" borderId="157" xfId="0" applyFont="1" applyFill="1" applyBorder="1" applyAlignment="1">
      <alignment horizontal="center" vertical="center" wrapText="1"/>
    </xf>
    <xf numFmtId="0" fontId="21" fillId="8" borderId="158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21" fillId="0" borderId="144" xfId="0" applyFont="1" applyBorder="1" applyAlignment="1">
      <alignment horizontal="left" vertical="center"/>
    </xf>
    <xf numFmtId="0" fontId="22" fillId="0" borderId="14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1" fillId="0" borderId="153" xfId="0" applyFont="1" applyBorder="1" applyAlignment="1">
      <alignment horizontal="left" vertical="center" wrapText="1"/>
    </xf>
    <xf numFmtId="0" fontId="22" fillId="0" borderId="153" xfId="0" applyFont="1" applyBorder="1" applyAlignment="1">
      <alignment horizontal="left" vertical="center" wrapText="1"/>
    </xf>
    <xf numFmtId="49" fontId="10" fillId="0" borderId="122" xfId="0" applyNumberFormat="1" applyFont="1" applyBorder="1" applyAlignment="1">
      <alignment horizontal="left" vertical="center"/>
    </xf>
    <xf numFmtId="49" fontId="10" fillId="0" borderId="109" xfId="0" applyNumberFormat="1" applyFont="1" applyBorder="1" applyAlignment="1">
      <alignment horizontal="left" vertical="center"/>
    </xf>
    <xf numFmtId="3" fontId="10" fillId="8" borderId="7" xfId="0" applyNumberFormat="1" applyFont="1" applyFill="1" applyBorder="1" applyAlignment="1">
      <alignment horizontal="center" vertical="center" wrapText="1"/>
    </xf>
    <xf numFmtId="3" fontId="10" fillId="0" borderId="70" xfId="0" applyNumberFormat="1" applyFont="1" applyBorder="1" applyAlignment="1">
      <alignment vertical="center" wrapText="1"/>
    </xf>
    <xf numFmtId="3" fontId="10" fillId="0" borderId="122" xfId="0" applyNumberFormat="1" applyFont="1" applyBorder="1" applyAlignment="1">
      <alignment vertical="center" wrapText="1"/>
    </xf>
    <xf numFmtId="3" fontId="10" fillId="0" borderId="109" xfId="0" applyNumberFormat="1" applyFont="1" applyBorder="1" applyAlignment="1">
      <alignment vertical="center" wrapText="1"/>
    </xf>
    <xf numFmtId="0" fontId="7" fillId="0" borderId="0" xfId="2" applyFont="1" applyAlignment="1">
      <alignment horizontal="right"/>
    </xf>
    <xf numFmtId="0" fontId="7" fillId="9" borderId="7" xfId="0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 applyProtection="1">
      <alignment horizontal="right" vertical="center"/>
      <protection hidden="1"/>
    </xf>
    <xf numFmtId="3" fontId="7" fillId="10" borderId="1" xfId="0" applyNumberFormat="1" applyFont="1" applyFill="1" applyBorder="1" applyAlignment="1" applyProtection="1">
      <alignment horizontal="right" vertical="center"/>
      <protection hidden="1"/>
    </xf>
    <xf numFmtId="0" fontId="10" fillId="8" borderId="142" xfId="0" applyFont="1" applyFill="1" applyBorder="1" applyAlignment="1">
      <alignment horizontal="center"/>
    </xf>
    <xf numFmtId="3" fontId="10" fillId="8" borderId="177" xfId="0" applyNumberFormat="1" applyFont="1" applyFill="1" applyBorder="1" applyAlignment="1">
      <alignment horizontal="center"/>
    </xf>
    <xf numFmtId="3" fontId="10" fillId="8" borderId="24" xfId="0" applyNumberFormat="1" applyFont="1" applyFill="1" applyBorder="1" applyAlignment="1">
      <alignment horizontal="center"/>
    </xf>
    <xf numFmtId="3" fontId="10" fillId="8" borderId="182" xfId="0" applyNumberFormat="1" applyFont="1" applyFill="1" applyBorder="1" applyAlignment="1">
      <alignment horizontal="center"/>
    </xf>
    <xf numFmtId="0" fontId="10" fillId="10" borderId="142" xfId="0" applyFont="1" applyFill="1" applyBorder="1" applyAlignment="1">
      <alignment horizontal="right" vertical="center"/>
    </xf>
    <xf numFmtId="9" fontId="7" fillId="0" borderId="46" xfId="0" applyNumberFormat="1" applyFont="1" applyBorder="1" applyAlignment="1" applyProtection="1">
      <alignment horizontal="right" vertical="center"/>
      <protection hidden="1"/>
    </xf>
    <xf numFmtId="9" fontId="10" fillId="10" borderId="24" xfId="0" applyNumberFormat="1" applyFont="1" applyFill="1" applyBorder="1" applyAlignment="1" applyProtection="1">
      <alignment horizontal="right" vertical="center"/>
      <protection hidden="1"/>
    </xf>
    <xf numFmtId="3" fontId="10" fillId="10" borderId="177" xfId="0" applyNumberFormat="1" applyFont="1" applyFill="1" applyBorder="1" applyAlignment="1" applyProtection="1">
      <alignment horizontal="right" vertical="center"/>
      <protection hidden="1"/>
    </xf>
    <xf numFmtId="3" fontId="10" fillId="10" borderId="182" xfId="0" applyNumberFormat="1" applyFont="1" applyFill="1" applyBorder="1" applyAlignment="1" applyProtection="1">
      <alignment horizontal="right" vertical="center"/>
      <protection hidden="1"/>
    </xf>
    <xf numFmtId="3" fontId="10" fillId="10" borderId="24" xfId="0" applyNumberFormat="1" applyFont="1" applyFill="1" applyBorder="1" applyAlignment="1" applyProtection="1">
      <alignment horizontal="right" vertical="center"/>
      <protection hidden="1"/>
    </xf>
    <xf numFmtId="9" fontId="10" fillId="10" borderId="142" xfId="0" applyNumberFormat="1" applyFont="1" applyFill="1" applyBorder="1" applyAlignment="1" applyProtection="1">
      <alignment horizontal="right" vertical="center"/>
      <protection hidden="1"/>
    </xf>
    <xf numFmtId="0" fontId="7" fillId="10" borderId="7" xfId="0" applyFont="1" applyFill="1" applyBorder="1" applyAlignment="1" applyProtection="1">
      <alignment vertical="center" wrapText="1"/>
      <protection hidden="1"/>
    </xf>
    <xf numFmtId="0" fontId="7" fillId="4" borderId="104" xfId="0" applyFont="1" applyFill="1" applyBorder="1" applyAlignment="1" applyProtection="1">
      <alignment vertical="center" wrapText="1"/>
      <protection hidden="1"/>
    </xf>
    <xf numFmtId="0" fontId="7" fillId="4" borderId="117" xfId="0" applyFont="1" applyFill="1" applyBorder="1" applyAlignment="1" applyProtection="1">
      <alignment vertical="center" wrapText="1"/>
      <protection hidden="1"/>
    </xf>
    <xf numFmtId="0" fontId="7" fillId="10" borderId="8" xfId="0" applyFont="1" applyFill="1" applyBorder="1" applyAlignment="1" applyProtection="1">
      <alignment vertical="center" wrapText="1"/>
      <protection hidden="1"/>
    </xf>
    <xf numFmtId="0" fontId="10" fillId="10" borderId="7" xfId="0" applyFont="1" applyFill="1" applyBorder="1" applyAlignment="1" applyProtection="1">
      <alignment vertical="center" wrapText="1"/>
      <protection hidden="1"/>
    </xf>
    <xf numFmtId="9" fontId="10" fillId="10" borderId="14" xfId="4" applyFont="1" applyFill="1" applyBorder="1" applyAlignment="1" applyProtection="1">
      <alignment vertical="center" wrapText="1"/>
      <protection hidden="1"/>
    </xf>
    <xf numFmtId="9" fontId="10" fillId="10" borderId="35" xfId="4" applyFont="1" applyFill="1" applyBorder="1" applyAlignment="1" applyProtection="1">
      <alignment vertical="center" wrapText="1"/>
      <protection hidden="1"/>
    </xf>
    <xf numFmtId="3" fontId="10" fillId="8" borderId="14" xfId="0" applyNumberFormat="1" applyFont="1" applyFill="1" applyBorder="1" applyAlignment="1" applyProtection="1">
      <alignment vertical="center"/>
      <protection hidden="1"/>
    </xf>
    <xf numFmtId="3" fontId="10" fillId="10" borderId="135" xfId="0" applyNumberFormat="1" applyFont="1" applyFill="1" applyBorder="1" applyAlignment="1" applyProtection="1">
      <alignment vertical="center"/>
      <protection hidden="1"/>
    </xf>
    <xf numFmtId="3" fontId="10" fillId="8" borderId="7" xfId="0" applyNumberFormat="1" applyFont="1" applyFill="1" applyBorder="1" applyProtection="1">
      <protection hidden="1"/>
    </xf>
    <xf numFmtId="3" fontId="10" fillId="11" borderId="8" xfId="0" applyNumberFormat="1" applyFont="1" applyFill="1" applyBorder="1" applyAlignment="1" applyProtection="1">
      <alignment vertical="center"/>
      <protection hidden="1"/>
    </xf>
    <xf numFmtId="3" fontId="6" fillId="11" borderId="11" xfId="0" applyNumberFormat="1" applyFont="1" applyFill="1" applyBorder="1" applyAlignment="1" applyProtection="1">
      <alignment vertical="center"/>
      <protection hidden="1"/>
    </xf>
    <xf numFmtId="3" fontId="6" fillId="11" borderId="6" xfId="0" applyNumberFormat="1" applyFont="1" applyFill="1" applyBorder="1" applyAlignment="1" applyProtection="1">
      <alignment vertical="center"/>
      <protection hidden="1"/>
    </xf>
    <xf numFmtId="9" fontId="6" fillId="11" borderId="11" xfId="0" applyNumberFormat="1" applyFont="1" applyFill="1" applyBorder="1" applyAlignment="1" applyProtection="1">
      <alignment vertical="center"/>
      <protection hidden="1"/>
    </xf>
    <xf numFmtId="9" fontId="10" fillId="11" borderId="8" xfId="0" applyNumberFormat="1" applyFont="1" applyFill="1" applyBorder="1" applyAlignment="1" applyProtection="1">
      <alignment vertical="center"/>
      <protection hidden="1"/>
    </xf>
    <xf numFmtId="9" fontId="10" fillId="11" borderId="7" xfId="0" applyNumberFormat="1" applyFont="1" applyFill="1" applyBorder="1" applyAlignment="1" applyProtection="1">
      <alignment vertical="center"/>
      <protection hidden="1"/>
    </xf>
    <xf numFmtId="14" fontId="10" fillId="11" borderId="14" xfId="0" applyNumberFormat="1" applyFont="1" applyFill="1" applyBorder="1" applyAlignment="1" applyProtection="1">
      <alignment horizontal="center" vertical="center" wrapText="1"/>
      <protection hidden="1"/>
    </xf>
    <xf numFmtId="9" fontId="7" fillId="10" borderId="25" xfId="0" applyNumberFormat="1" applyFont="1" applyFill="1" applyBorder="1" applyAlignment="1" applyProtection="1">
      <alignment vertical="center"/>
      <protection hidden="1"/>
    </xf>
    <xf numFmtId="9" fontId="7" fillId="10" borderId="1" xfId="0" applyNumberFormat="1" applyFont="1" applyFill="1" applyBorder="1" applyAlignment="1" applyProtection="1">
      <alignment vertical="center"/>
      <protection hidden="1"/>
    </xf>
    <xf numFmtId="9" fontId="7" fillId="10" borderId="41" xfId="0" applyNumberFormat="1" applyFont="1" applyFill="1" applyBorder="1" applyAlignment="1" applyProtection="1">
      <alignment vertical="center"/>
      <protection hidden="1"/>
    </xf>
    <xf numFmtId="3" fontId="7" fillId="10" borderId="11" xfId="0" applyNumberFormat="1" applyFont="1" applyFill="1" applyBorder="1" applyAlignment="1" applyProtection="1">
      <alignment vertical="center"/>
      <protection hidden="1"/>
    </xf>
    <xf numFmtId="3" fontId="7" fillId="10" borderId="6" xfId="0" applyNumberFormat="1" applyFont="1" applyFill="1" applyBorder="1" applyAlignment="1" applyProtection="1">
      <alignment vertical="center"/>
      <protection hidden="1"/>
    </xf>
    <xf numFmtId="14" fontId="7" fillId="11" borderId="26" xfId="0" applyNumberFormat="1" applyFont="1" applyFill="1" applyBorder="1" applyAlignment="1" applyProtection="1">
      <alignment vertical="center"/>
      <protection hidden="1"/>
    </xf>
    <xf numFmtId="14" fontId="10" fillId="10" borderId="7" xfId="0" applyNumberFormat="1" applyFont="1" applyFill="1" applyBorder="1" applyAlignment="1" applyProtection="1">
      <alignment horizontal="center" vertical="center" wrapText="1"/>
      <protection hidden="1"/>
    </xf>
    <xf numFmtId="9" fontId="7" fillId="10" borderId="24" xfId="0" applyNumberFormat="1" applyFont="1" applyFill="1" applyBorder="1" applyAlignment="1" applyProtection="1">
      <alignment horizontal="right" vertical="center"/>
      <protection hidden="1"/>
    </xf>
    <xf numFmtId="0" fontId="28" fillId="9" borderId="156" xfId="0" applyFont="1" applyFill="1" applyBorder="1" applyAlignment="1">
      <alignment horizontal="center" vertical="center" wrapText="1"/>
    </xf>
    <xf numFmtId="0" fontId="28" fillId="9" borderId="157" xfId="0" applyFont="1" applyFill="1" applyBorder="1" applyAlignment="1">
      <alignment horizontal="center" vertical="center" wrapText="1"/>
    </xf>
    <xf numFmtId="0" fontId="28" fillId="9" borderId="158" xfId="0" applyFont="1" applyFill="1" applyBorder="1" applyAlignment="1">
      <alignment horizontal="center" vertical="center" wrapText="1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0" fontId="21" fillId="0" borderId="163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0" borderId="148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49" xfId="0" applyFont="1" applyBorder="1" applyAlignment="1">
      <alignment horizontal="left" vertical="center" wrapText="1"/>
    </xf>
    <xf numFmtId="0" fontId="36" fillId="0" borderId="165" xfId="0" applyFont="1" applyBorder="1" applyAlignment="1">
      <alignment horizontal="left" vertical="center" wrapText="1"/>
    </xf>
    <xf numFmtId="0" fontId="36" fillId="0" borderId="153" xfId="0" applyFont="1" applyBorder="1" applyAlignment="1">
      <alignment horizontal="left" vertical="center" wrapText="1"/>
    </xf>
    <xf numFmtId="0" fontId="36" fillId="0" borderId="154" xfId="0" applyFont="1" applyBorder="1" applyAlignment="1">
      <alignment horizontal="left" vertical="center" wrapText="1"/>
    </xf>
    <xf numFmtId="0" fontId="22" fillId="0" borderId="164" xfId="0" applyFont="1" applyBorder="1" applyAlignment="1">
      <alignment horizontal="left" vertical="center" wrapText="1"/>
    </xf>
    <xf numFmtId="0" fontId="22" fillId="0" borderId="137" xfId="0" applyFont="1" applyBorder="1" applyAlignment="1">
      <alignment horizontal="left" vertical="center" wrapText="1"/>
    </xf>
    <xf numFmtId="0" fontId="22" fillId="0" borderId="151" xfId="0" applyFont="1" applyBorder="1" applyAlignment="1">
      <alignment horizontal="left" vertical="center" wrapText="1"/>
    </xf>
    <xf numFmtId="0" fontId="22" fillId="0" borderId="150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5" xfId="0" applyFont="1" applyBorder="1" applyAlignment="1">
      <alignment horizontal="left" vertical="center" wrapText="1"/>
    </xf>
    <xf numFmtId="0" fontId="22" fillId="0" borderId="14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9" xfId="0" applyFont="1" applyBorder="1" applyAlignment="1">
      <alignment horizontal="left" vertical="center"/>
    </xf>
    <xf numFmtId="3" fontId="10" fillId="8" borderId="106" xfId="0" applyNumberFormat="1" applyFont="1" applyFill="1" applyBorder="1" applyAlignment="1">
      <alignment horizontal="left" vertical="center" wrapText="1"/>
    </xf>
    <xf numFmtId="3" fontId="10" fillId="8" borderId="111" xfId="0" applyNumberFormat="1" applyFont="1" applyFill="1" applyBorder="1" applyAlignment="1">
      <alignment horizontal="left" vertical="center" wrapText="1"/>
    </xf>
    <xf numFmtId="3" fontId="10" fillId="8" borderId="107" xfId="0" applyNumberFormat="1" applyFont="1" applyFill="1" applyBorder="1" applyAlignment="1">
      <alignment horizontal="left" vertical="center" wrapText="1"/>
    </xf>
    <xf numFmtId="1" fontId="7" fillId="0" borderId="13" xfId="0" applyNumberFormat="1" applyFont="1" applyBorder="1" applyAlignment="1" applyProtection="1">
      <alignment horizontal="left" vertical="center" wrapText="1"/>
      <protection locked="0"/>
    </xf>
    <xf numFmtId="1" fontId="7" fillId="0" borderId="111" xfId="0" applyNumberFormat="1" applyFont="1" applyBorder="1" applyAlignment="1" applyProtection="1">
      <alignment horizontal="left" vertical="center" wrapText="1"/>
      <protection locked="0"/>
    </xf>
    <xf numFmtId="1" fontId="7" fillId="0" borderId="107" xfId="0" applyNumberFormat="1" applyFont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horizontal="center" wrapText="1"/>
    </xf>
    <xf numFmtId="0" fontId="7" fillId="0" borderId="166" xfId="0" applyFont="1" applyBorder="1" applyAlignment="1" applyProtection="1">
      <alignment horizontal="left" vertical="center"/>
      <protection locked="0"/>
    </xf>
    <xf numFmtId="0" fontId="7" fillId="0" borderId="167" xfId="0" applyFont="1" applyBorder="1" applyAlignment="1" applyProtection="1">
      <alignment horizontal="left" vertical="center"/>
      <protection locked="0"/>
    </xf>
    <xf numFmtId="0" fontId="7" fillId="0" borderId="168" xfId="0" applyFont="1" applyBorder="1" applyAlignment="1" applyProtection="1">
      <alignment horizontal="left" vertical="center"/>
      <protection locked="0"/>
    </xf>
    <xf numFmtId="0" fontId="28" fillId="9" borderId="7" xfId="0" applyFont="1" applyFill="1" applyBorder="1" applyAlignment="1">
      <alignment horizontal="center" vertical="center" wrapText="1"/>
    </xf>
    <xf numFmtId="3" fontId="28" fillId="8" borderId="120" xfId="0" applyNumberFormat="1" applyFont="1" applyFill="1" applyBorder="1" applyAlignment="1">
      <alignment horizontal="left" vertical="center" wrapText="1"/>
    </xf>
    <xf numFmtId="3" fontId="28" fillId="8" borderId="121" xfId="0" applyNumberFormat="1" applyFont="1" applyFill="1" applyBorder="1" applyAlignment="1">
      <alignment horizontal="left" vertical="center" wrapText="1"/>
    </xf>
    <xf numFmtId="3" fontId="28" fillId="8" borderId="122" xfId="0" applyNumberFormat="1" applyFont="1" applyFill="1" applyBorder="1" applyAlignment="1">
      <alignment horizontal="left" vertical="center" wrapText="1"/>
    </xf>
    <xf numFmtId="3" fontId="10" fillId="8" borderId="108" xfId="0" applyNumberFormat="1" applyFont="1" applyFill="1" applyBorder="1" applyAlignment="1">
      <alignment horizontal="left" vertical="center" wrapText="1"/>
    </xf>
    <xf numFmtId="3" fontId="10" fillId="8" borderId="112" xfId="0" applyNumberFormat="1" applyFont="1" applyFill="1" applyBorder="1" applyAlignment="1">
      <alignment horizontal="left" vertical="center" wrapText="1"/>
    </xf>
    <xf numFmtId="3" fontId="10" fillId="8" borderId="109" xfId="0" applyNumberFormat="1" applyFont="1" applyFill="1" applyBorder="1" applyAlignment="1">
      <alignment horizontal="left" vertical="center" wrapText="1"/>
    </xf>
    <xf numFmtId="3" fontId="10" fillId="8" borderId="7" xfId="0" applyNumberFormat="1" applyFont="1" applyFill="1" applyBorder="1" applyAlignment="1">
      <alignment horizontal="left" vertical="center" wrapText="1"/>
    </xf>
    <xf numFmtId="0" fontId="28" fillId="0" borderId="70" xfId="0" applyFont="1" applyBorder="1" applyAlignment="1" applyProtection="1">
      <alignment horizontal="left" vertical="center"/>
      <protection locked="0"/>
    </xf>
    <xf numFmtId="0" fontId="28" fillId="0" borderId="121" xfId="0" applyFont="1" applyBorder="1" applyAlignment="1" applyProtection="1">
      <alignment horizontal="left" vertical="center"/>
      <protection locked="0"/>
    </xf>
    <xf numFmtId="0" fontId="28" fillId="0" borderId="122" xfId="0" applyFont="1" applyBorder="1" applyAlignment="1" applyProtection="1">
      <alignment horizontal="left" vertical="center"/>
      <protection locked="0"/>
    </xf>
    <xf numFmtId="1" fontId="7" fillId="0" borderId="22" xfId="0" applyNumberFormat="1" applyFont="1" applyBorder="1" applyAlignment="1" applyProtection="1">
      <alignment horizontal="left" vertical="center" wrapText="1"/>
      <protection locked="0"/>
    </xf>
    <xf numFmtId="1" fontId="7" fillId="0" borderId="112" xfId="0" applyNumberFormat="1" applyFont="1" applyBorder="1" applyAlignment="1" applyProtection="1">
      <alignment horizontal="left" vertical="center" wrapText="1"/>
      <protection locked="0"/>
    </xf>
    <xf numFmtId="1" fontId="7" fillId="0" borderId="109" xfId="0" applyNumberFormat="1" applyFont="1" applyBorder="1" applyAlignment="1" applyProtection="1">
      <alignment horizontal="left" vertical="center" wrapText="1"/>
      <protection locked="0"/>
    </xf>
    <xf numFmtId="9" fontId="7" fillId="0" borderId="106" xfId="0" applyNumberFormat="1" applyFont="1" applyBorder="1" applyAlignment="1" applyProtection="1">
      <alignment horizontal="center" vertical="center"/>
      <protection locked="0"/>
    </xf>
    <xf numFmtId="9" fontId="7" fillId="0" borderId="111" xfId="0" applyNumberFormat="1" applyFont="1" applyBorder="1" applyAlignment="1" applyProtection="1">
      <alignment horizontal="center" vertical="center"/>
      <protection locked="0"/>
    </xf>
    <xf numFmtId="49" fontId="7" fillId="0" borderId="111" xfId="0" applyNumberFormat="1" applyFont="1" applyBorder="1" applyAlignment="1" applyProtection="1">
      <alignment horizontal="left" vertical="center" wrapText="1"/>
      <protection locked="0"/>
    </xf>
    <xf numFmtId="49" fontId="7" fillId="0" borderId="107" xfId="0" applyNumberFormat="1" applyFont="1" applyBorder="1" applyAlignment="1" applyProtection="1">
      <alignment horizontal="left" vertical="center" wrapText="1"/>
      <protection locked="0"/>
    </xf>
    <xf numFmtId="3" fontId="10" fillId="10" borderId="12" xfId="0" applyNumberFormat="1" applyFont="1" applyFill="1" applyBorder="1" applyAlignment="1">
      <alignment horizontal="left" vertical="center" wrapText="1"/>
    </xf>
    <xf numFmtId="3" fontId="10" fillId="10" borderId="17" xfId="0" applyNumberFormat="1" applyFont="1" applyFill="1" applyBorder="1" applyAlignment="1">
      <alignment horizontal="left" vertical="center" wrapText="1"/>
    </xf>
    <xf numFmtId="3" fontId="10" fillId="10" borderId="8" xfId="0" applyNumberFormat="1" applyFont="1" applyFill="1" applyBorder="1" applyAlignment="1">
      <alignment horizontal="left" vertical="center" wrapText="1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49" fontId="7" fillId="0" borderId="36" xfId="0" applyNumberFormat="1" applyFont="1" applyBorder="1" applyAlignment="1" applyProtection="1">
      <alignment horizontal="left" vertical="center" wrapText="1"/>
      <protection locked="0"/>
    </xf>
    <xf numFmtId="49" fontId="7" fillId="0" borderId="33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35" xfId="0" applyNumberFormat="1" applyFont="1" applyBorder="1" applyAlignment="1" applyProtection="1">
      <alignment horizontal="left" vertical="center" wrapText="1"/>
      <protection locked="0"/>
    </xf>
    <xf numFmtId="49" fontId="7" fillId="0" borderId="56" xfId="0" applyNumberFormat="1" applyFont="1" applyBorder="1" applyAlignment="1" applyProtection="1">
      <alignment horizontal="left" vertical="center" wrapText="1"/>
      <protection locked="0"/>
    </xf>
    <xf numFmtId="49" fontId="7" fillId="0" borderId="66" xfId="0" applyNumberFormat="1" applyFont="1" applyBorder="1" applyAlignment="1" applyProtection="1">
      <alignment horizontal="left" vertical="center" wrapText="1"/>
      <protection locked="0"/>
    </xf>
    <xf numFmtId="49" fontId="7" fillId="0" borderId="57" xfId="0" applyNumberFormat="1" applyFont="1" applyBorder="1" applyAlignment="1" applyProtection="1">
      <alignment horizontal="left" vertical="center" wrapText="1"/>
      <protection locked="0"/>
    </xf>
    <xf numFmtId="3" fontId="7" fillId="10" borderId="12" xfId="0" applyNumberFormat="1" applyFont="1" applyFill="1" applyBorder="1" applyAlignment="1">
      <alignment horizontal="left" vertical="center" wrapText="1"/>
    </xf>
    <xf numFmtId="3" fontId="7" fillId="10" borderId="17" xfId="0" applyNumberFormat="1" applyFont="1" applyFill="1" applyBorder="1" applyAlignment="1">
      <alignment horizontal="left" vertical="center" wrapText="1"/>
    </xf>
    <xf numFmtId="3" fontId="7" fillId="10" borderId="8" xfId="0" applyNumberFormat="1" applyFont="1" applyFill="1" applyBorder="1" applyAlignment="1">
      <alignment horizontal="left" vertical="center" wrapText="1"/>
    </xf>
    <xf numFmtId="3" fontId="10" fillId="10" borderId="15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9" fontId="7" fillId="0" borderId="120" xfId="0" applyNumberFormat="1" applyFont="1" applyBorder="1" applyAlignment="1" applyProtection="1">
      <alignment horizontal="center" vertical="center"/>
      <protection locked="0"/>
    </xf>
    <xf numFmtId="9" fontId="7" fillId="0" borderId="121" xfId="0" applyNumberFormat="1" applyFont="1" applyBorder="1" applyAlignment="1" applyProtection="1">
      <alignment horizontal="center" vertical="center"/>
      <protection locked="0"/>
    </xf>
    <xf numFmtId="9" fontId="7" fillId="0" borderId="108" xfId="0" applyNumberFormat="1" applyFont="1" applyBorder="1" applyAlignment="1" applyProtection="1">
      <alignment horizontal="center" vertical="center"/>
      <protection locked="0"/>
    </xf>
    <xf numFmtId="9" fontId="7" fillId="0" borderId="112" xfId="0" applyNumberFormat="1" applyFont="1" applyBorder="1" applyAlignment="1" applyProtection="1">
      <alignment horizontal="center" vertical="center"/>
      <protection locked="0"/>
    </xf>
    <xf numFmtId="3" fontId="10" fillId="10" borderId="31" xfId="0" applyNumberFormat="1" applyFont="1" applyFill="1" applyBorder="1" applyAlignment="1">
      <alignment horizontal="center" vertical="center" wrapText="1"/>
    </xf>
    <xf numFmtId="49" fontId="7" fillId="0" borderId="121" xfId="0" applyNumberFormat="1" applyFont="1" applyBorder="1" applyAlignment="1" applyProtection="1">
      <alignment horizontal="left" vertical="center" wrapText="1"/>
      <protection locked="0"/>
    </xf>
    <xf numFmtId="49" fontId="7" fillId="0" borderId="122" xfId="0" applyNumberFormat="1" applyFont="1" applyBorder="1" applyAlignment="1" applyProtection="1">
      <alignment horizontal="left" vertical="center" wrapText="1"/>
      <protection locked="0"/>
    </xf>
    <xf numFmtId="49" fontId="7" fillId="0" borderId="112" xfId="0" applyNumberFormat="1" applyFont="1" applyBorder="1" applyAlignment="1" applyProtection="1">
      <alignment horizontal="left" vertical="center" wrapText="1"/>
      <protection locked="0"/>
    </xf>
    <xf numFmtId="49" fontId="7" fillId="0" borderId="109" xfId="0" applyNumberFormat="1" applyFont="1" applyBorder="1" applyAlignment="1" applyProtection="1">
      <alignment horizontal="left" vertical="center" wrapText="1"/>
      <protection locked="0"/>
    </xf>
    <xf numFmtId="3" fontId="10" fillId="8" borderId="7" xfId="0" applyNumberFormat="1" applyFont="1" applyFill="1" applyBorder="1" applyAlignment="1">
      <alignment horizontal="center" vertical="center" wrapText="1"/>
    </xf>
    <xf numFmtId="49" fontId="29" fillId="0" borderId="21" xfId="0" applyNumberFormat="1" applyFont="1" applyBorder="1" applyAlignment="1" applyProtection="1">
      <alignment horizontal="left" vertical="center"/>
      <protection locked="0"/>
    </xf>
    <xf numFmtId="49" fontId="29" fillId="0" borderId="23" xfId="0" applyNumberFormat="1" applyFont="1" applyBorder="1" applyAlignment="1" applyProtection="1">
      <alignment horizontal="left" vertical="center"/>
      <protection locked="0"/>
    </xf>
    <xf numFmtId="49" fontId="29" fillId="0" borderId="47" xfId="0" applyNumberFormat="1" applyFont="1" applyBorder="1" applyAlignment="1" applyProtection="1">
      <alignment horizontal="left" vertical="center"/>
      <protection locked="0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30" xfId="0" applyNumberFormat="1" applyFont="1" applyBorder="1" applyAlignment="1" applyProtection="1">
      <alignment horizontal="left" vertical="center"/>
      <protection locked="0"/>
    </xf>
    <xf numFmtId="3" fontId="7" fillId="0" borderId="126" xfId="0" applyNumberFormat="1" applyFont="1" applyBorder="1" applyAlignment="1" applyProtection="1">
      <alignment horizontal="center" vertical="center" wrapText="1"/>
      <protection locked="0"/>
    </xf>
    <xf numFmtId="3" fontId="7" fillId="0" borderId="123" xfId="0" applyNumberFormat="1" applyFont="1" applyBorder="1" applyAlignment="1" applyProtection="1">
      <alignment horizontal="center" vertical="center" wrapText="1"/>
      <protection locked="0"/>
    </xf>
    <xf numFmtId="3" fontId="7" fillId="0" borderId="127" xfId="0" applyNumberFormat="1" applyFont="1" applyBorder="1" applyAlignment="1" applyProtection="1">
      <alignment horizontal="center" vertical="center" wrapText="1"/>
      <protection locked="0"/>
    </xf>
    <xf numFmtId="3" fontId="7" fillId="0" borderId="128" xfId="0" applyNumberFormat="1" applyFont="1" applyBorder="1" applyAlignment="1" applyProtection="1">
      <alignment horizontal="center" vertical="center" wrapText="1"/>
      <protection locked="0"/>
    </xf>
    <xf numFmtId="3" fontId="7" fillId="0" borderId="16" xfId="0" applyNumberFormat="1" applyFont="1" applyBorder="1" applyAlignment="1" applyProtection="1">
      <alignment horizontal="center" vertical="center" wrapText="1"/>
      <protection locked="0"/>
    </xf>
    <xf numFmtId="3" fontId="7" fillId="0" borderId="116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wrapText="1"/>
    </xf>
    <xf numFmtId="0" fontId="13" fillId="0" borderId="0" xfId="2" applyFont="1" applyAlignment="1" applyProtection="1">
      <alignment horizontal="left" vertical="center" wrapText="1"/>
      <protection locked="0"/>
    </xf>
    <xf numFmtId="0" fontId="37" fillId="0" borderId="0" xfId="1" applyFont="1" applyAlignment="1">
      <alignment horizontal="left" vertical="center"/>
    </xf>
    <xf numFmtId="14" fontId="38" fillId="0" borderId="3" xfId="0" applyNumberFormat="1" applyFont="1" applyBorder="1" applyAlignment="1" applyProtection="1">
      <alignment horizontal="left"/>
      <protection locked="0"/>
    </xf>
    <xf numFmtId="0" fontId="7" fillId="0" borderId="0" xfId="2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31" xfId="0" applyFont="1" applyBorder="1" applyAlignment="1">
      <alignment horizontal="left"/>
    </xf>
    <xf numFmtId="0" fontId="37" fillId="0" borderId="0" xfId="0" applyFont="1" applyAlignment="1">
      <alignment horizontal="right"/>
    </xf>
    <xf numFmtId="0" fontId="11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33" fillId="0" borderId="0" xfId="2" applyFont="1" applyAlignment="1">
      <alignment horizontal="left" vertical="center" wrapText="1"/>
    </xf>
    <xf numFmtId="49" fontId="7" fillId="0" borderId="16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left" vertical="center"/>
      <protection locked="0"/>
    </xf>
    <xf numFmtId="49" fontId="7" fillId="0" borderId="50" xfId="0" applyNumberFormat="1" applyFont="1" applyBorder="1" applyAlignment="1" applyProtection="1">
      <alignment horizontal="left" vertical="center"/>
      <protection locked="0"/>
    </xf>
    <xf numFmtId="49" fontId="7" fillId="0" borderId="71" xfId="0" applyNumberFormat="1" applyFont="1" applyBorder="1" applyAlignment="1" applyProtection="1">
      <alignment horizontal="left" vertical="center" wrapText="1"/>
      <protection locked="0"/>
    </xf>
    <xf numFmtId="49" fontId="7" fillId="0" borderId="67" xfId="0" applyNumberFormat="1" applyFont="1" applyBorder="1" applyAlignment="1" applyProtection="1">
      <alignment horizontal="left" vertical="center" wrapText="1"/>
      <protection locked="0"/>
    </xf>
    <xf numFmtId="49" fontId="7" fillId="0" borderId="72" xfId="0" applyNumberFormat="1" applyFont="1" applyBorder="1" applyAlignment="1" applyProtection="1">
      <alignment horizontal="left" vertical="center" wrapText="1"/>
      <protection locked="0"/>
    </xf>
    <xf numFmtId="0" fontId="7" fillId="0" borderId="121" xfId="0" applyFont="1" applyBorder="1" applyAlignment="1" applyProtection="1">
      <alignment horizontal="left" vertical="center" wrapText="1"/>
      <protection locked="0"/>
    </xf>
    <xf numFmtId="0" fontId="7" fillId="0" borderId="122" xfId="0" applyFont="1" applyBorder="1" applyAlignment="1" applyProtection="1">
      <alignment horizontal="left" vertical="center" wrapText="1"/>
      <protection locked="0"/>
    </xf>
    <xf numFmtId="3" fontId="31" fillId="0" borderId="22" xfId="0" applyNumberFormat="1" applyFont="1" applyBorder="1" applyAlignment="1">
      <alignment horizontal="left" vertical="center" wrapText="1"/>
    </xf>
    <xf numFmtId="3" fontId="31" fillId="0" borderId="112" xfId="0" applyNumberFormat="1" applyFont="1" applyBorder="1" applyAlignment="1">
      <alignment horizontal="left" vertical="center" wrapText="1"/>
    </xf>
    <xf numFmtId="3" fontId="31" fillId="0" borderId="109" xfId="0" applyNumberFormat="1" applyFont="1" applyBorder="1" applyAlignment="1">
      <alignment horizontal="left" vertical="center" wrapText="1"/>
    </xf>
    <xf numFmtId="9" fontId="7" fillId="0" borderId="16" xfId="0" applyNumberFormat="1" applyFont="1" applyBorder="1" applyAlignment="1" applyProtection="1">
      <alignment horizontal="center" vertical="center"/>
      <protection locked="0"/>
    </xf>
    <xf numFmtId="9" fontId="7" fillId="0" borderId="75" xfId="0" applyNumberFormat="1" applyFont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>
      <alignment horizontal="left" vertical="center" wrapText="1"/>
    </xf>
    <xf numFmtId="0" fontId="7" fillId="0" borderId="106" xfId="0" applyFont="1" applyBorder="1" applyAlignment="1" applyProtection="1">
      <alignment horizontal="left" vertical="center"/>
      <protection locked="0"/>
    </xf>
    <xf numFmtId="0" fontId="7" fillId="0" borderId="111" xfId="0" applyFont="1" applyBorder="1" applyAlignment="1" applyProtection="1">
      <alignment horizontal="left" vertical="center"/>
      <protection locked="0"/>
    </xf>
    <xf numFmtId="0" fontId="7" fillId="0" borderId="107" xfId="0" applyFont="1" applyBorder="1" applyAlignment="1" applyProtection="1">
      <alignment horizontal="left" vertical="center"/>
      <protection locked="0"/>
    </xf>
    <xf numFmtId="3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08" xfId="0" applyFont="1" applyBorder="1" applyAlignment="1" applyProtection="1">
      <alignment horizontal="left" vertical="center"/>
      <protection locked="0"/>
    </xf>
    <xf numFmtId="0" fontId="7" fillId="0" borderId="112" xfId="0" applyFont="1" applyBorder="1" applyAlignment="1" applyProtection="1">
      <alignment horizontal="left" vertical="center"/>
      <protection locked="0"/>
    </xf>
    <xf numFmtId="0" fontId="7" fillId="0" borderId="109" xfId="0" applyFont="1" applyBorder="1" applyAlignment="1" applyProtection="1">
      <alignment horizontal="left" vertical="center"/>
      <protection locked="0"/>
    </xf>
    <xf numFmtId="3" fontId="10" fillId="8" borderId="12" xfId="0" applyNumberFormat="1" applyFont="1" applyFill="1" applyBorder="1" applyAlignment="1">
      <alignment horizontal="left" vertical="center" wrapText="1"/>
    </xf>
    <xf numFmtId="3" fontId="10" fillId="8" borderId="17" xfId="0" applyNumberFormat="1" applyFont="1" applyFill="1" applyBorder="1" applyAlignment="1">
      <alignment horizontal="left" vertical="center" wrapText="1"/>
    </xf>
    <xf numFmtId="3" fontId="10" fillId="8" borderId="8" xfId="0" applyNumberFormat="1" applyFont="1" applyFill="1" applyBorder="1" applyAlignment="1">
      <alignment horizontal="left" vertical="center" wrapText="1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34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3" fontId="10" fillId="8" borderId="12" xfId="0" applyNumberFormat="1" applyFont="1" applyFill="1" applyBorder="1" applyAlignment="1">
      <alignment horizontal="center" vertical="center" wrapText="1"/>
    </xf>
    <xf numFmtId="3" fontId="10" fillId="8" borderId="17" xfId="0" applyNumberFormat="1" applyFont="1" applyFill="1" applyBorder="1" applyAlignment="1">
      <alignment horizontal="center" vertical="center" wrapText="1"/>
    </xf>
    <xf numFmtId="3" fontId="10" fillId="8" borderId="8" xfId="0" applyNumberFormat="1" applyFont="1" applyFill="1" applyBorder="1" applyAlignment="1">
      <alignment horizontal="center" vertical="center" wrapText="1"/>
    </xf>
    <xf numFmtId="9" fontId="7" fillId="0" borderId="21" xfId="0" applyNumberFormat="1" applyFont="1" applyBorder="1" applyAlignment="1" applyProtection="1">
      <alignment horizontal="center" vertical="center"/>
      <protection locked="0"/>
    </xf>
    <xf numFmtId="9" fontId="7" fillId="0" borderId="73" xfId="0" applyNumberFormat="1" applyFont="1" applyBorder="1" applyAlignment="1" applyProtection="1">
      <alignment horizontal="center" vertical="center"/>
      <protection locked="0"/>
    </xf>
    <xf numFmtId="9" fontId="7" fillId="0" borderId="9" xfId="0" applyNumberFormat="1" applyFont="1" applyBorder="1" applyAlignment="1" applyProtection="1">
      <alignment horizontal="center" vertical="center"/>
      <protection locked="0"/>
    </xf>
    <xf numFmtId="9" fontId="7" fillId="0" borderId="74" xfId="0" applyNumberFormat="1" applyFont="1" applyBorder="1" applyAlignment="1" applyProtection="1">
      <alignment horizontal="center" vertical="center"/>
      <protection locked="0"/>
    </xf>
    <xf numFmtId="0" fontId="10" fillId="12" borderId="7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7" fillId="4" borderId="17" xfId="0" applyFont="1" applyFill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 applyProtection="1">
      <alignment horizontal="left" vertical="top" wrapText="1"/>
      <protection locked="0"/>
    </xf>
    <xf numFmtId="0" fontId="28" fillId="9" borderId="12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28" fillId="10" borderId="12" xfId="0" applyNumberFormat="1" applyFont="1" applyFill="1" applyBorder="1" applyAlignment="1" applyProtection="1">
      <alignment horizontal="center" vertical="center"/>
      <protection locked="0"/>
    </xf>
    <xf numFmtId="3" fontId="10" fillId="10" borderId="17" xfId="0" applyNumberFormat="1" applyFont="1" applyFill="1" applyBorder="1" applyAlignment="1" applyProtection="1">
      <alignment horizontal="center" vertical="center"/>
      <protection locked="0"/>
    </xf>
    <xf numFmtId="3" fontId="10" fillId="10" borderId="4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0" fillId="9" borderId="12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10" borderId="7" xfId="0" applyFont="1" applyFill="1" applyBorder="1" applyAlignment="1" applyProtection="1">
      <alignment horizontal="center" vertical="center"/>
      <protection hidden="1"/>
    </xf>
    <xf numFmtId="0" fontId="10" fillId="11" borderId="7" xfId="0" applyFont="1" applyFill="1" applyBorder="1" applyAlignment="1">
      <alignment horizontal="right" vertical="center"/>
    </xf>
    <xf numFmtId="0" fontId="10" fillId="10" borderId="12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9" fontId="10" fillId="12" borderId="19" xfId="0" applyNumberFormat="1" applyFont="1" applyFill="1" applyBorder="1" applyAlignment="1">
      <alignment horizontal="center" vertical="center" wrapText="1"/>
    </xf>
    <xf numFmtId="9" fontId="10" fillId="12" borderId="14" xfId="0" applyNumberFormat="1" applyFont="1" applyFill="1" applyBorder="1" applyAlignment="1">
      <alignment horizontal="center" vertical="center" wrapText="1"/>
    </xf>
    <xf numFmtId="0" fontId="10" fillId="12" borderId="42" xfId="0" applyFont="1" applyFill="1" applyBorder="1" applyAlignment="1">
      <alignment horizontal="center" vertical="center" wrapText="1"/>
    </xf>
    <xf numFmtId="0" fontId="10" fillId="12" borderId="43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left" vertical="top"/>
    </xf>
    <xf numFmtId="0" fontId="10" fillId="8" borderId="8" xfId="0" applyFont="1" applyFill="1" applyBorder="1" applyAlignment="1">
      <alignment horizontal="left" vertical="top"/>
    </xf>
    <xf numFmtId="9" fontId="29" fillId="10" borderId="12" xfId="0" applyNumberFormat="1" applyFont="1" applyFill="1" applyBorder="1" applyAlignment="1" applyProtection="1">
      <alignment horizontal="center" vertical="center" wrapText="1"/>
      <protection locked="0" hidden="1"/>
    </xf>
    <xf numFmtId="9" fontId="7" fillId="10" borderId="17" xfId="0" applyNumberFormat="1" applyFont="1" applyFill="1" applyBorder="1" applyAlignment="1" applyProtection="1">
      <alignment horizontal="center" vertical="center" wrapText="1"/>
      <protection locked="0" hidden="1"/>
    </xf>
    <xf numFmtId="9" fontId="7" fillId="10" borderId="48" xfId="0" applyNumberFormat="1" applyFont="1" applyFill="1" applyBorder="1" applyAlignment="1" applyProtection="1">
      <alignment horizontal="center" vertical="center" wrapText="1"/>
      <protection locked="0" hidden="1"/>
    </xf>
    <xf numFmtId="9" fontId="7" fillId="1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right" vertical="center"/>
    </xf>
    <xf numFmtId="0" fontId="10" fillId="11" borderId="8" xfId="0" applyFont="1" applyFill="1" applyBorder="1" applyAlignment="1">
      <alignment horizontal="right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9" fontId="7" fillId="0" borderId="169" xfId="0" applyNumberFormat="1" applyFont="1" applyBorder="1" applyAlignment="1" applyProtection="1">
      <alignment horizontal="left" vertical="center" wrapText="1"/>
      <protection locked="0"/>
    </xf>
    <xf numFmtId="9" fontId="7" fillId="0" borderId="170" xfId="0" applyNumberFormat="1" applyFont="1" applyBorder="1" applyAlignment="1" applyProtection="1">
      <alignment horizontal="left" vertical="center" wrapText="1"/>
      <protection locked="0"/>
    </xf>
    <xf numFmtId="9" fontId="7" fillId="0" borderId="171" xfId="0" applyNumberFormat="1" applyFont="1" applyBorder="1" applyAlignment="1" applyProtection="1">
      <alignment horizontal="left" vertical="center" wrapText="1"/>
      <protection locked="0"/>
    </xf>
    <xf numFmtId="9" fontId="29" fillId="10" borderId="172" xfId="0" applyNumberFormat="1" applyFont="1" applyFill="1" applyBorder="1" applyAlignment="1" applyProtection="1">
      <alignment horizontal="center" vertical="center" wrapText="1"/>
      <protection locked="0" hidden="1"/>
    </xf>
    <xf numFmtId="9" fontId="29" fillId="10" borderId="174" xfId="0" applyNumberFormat="1" applyFont="1" applyFill="1" applyBorder="1" applyAlignment="1" applyProtection="1">
      <alignment horizontal="center" vertical="center" wrapText="1"/>
      <protection locked="0" hidden="1"/>
    </xf>
    <xf numFmtId="4" fontId="7" fillId="0" borderId="169" xfId="0" applyNumberFormat="1" applyFont="1" applyBorder="1" applyAlignment="1" applyProtection="1">
      <alignment horizontal="center" vertical="center"/>
      <protection locked="0"/>
    </xf>
    <xf numFmtId="4" fontId="7" fillId="0" borderId="171" xfId="0" applyNumberFormat="1" applyFont="1" applyBorder="1" applyAlignment="1" applyProtection="1">
      <alignment horizontal="center" vertical="center"/>
      <protection locked="0"/>
    </xf>
    <xf numFmtId="0" fontId="7" fillId="12" borderId="175" xfId="0" applyFont="1" applyFill="1" applyBorder="1" applyAlignment="1">
      <alignment horizontal="center" vertical="center" wrapText="1"/>
    </xf>
    <xf numFmtId="0" fontId="7" fillId="12" borderId="176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28" fillId="9" borderId="136" xfId="0" applyFont="1" applyFill="1" applyBorder="1" applyAlignment="1">
      <alignment horizontal="center" vertical="center"/>
    </xf>
    <xf numFmtId="0" fontId="28" fillId="9" borderId="137" xfId="0" applyFont="1" applyFill="1" applyBorder="1" applyAlignment="1">
      <alignment horizontal="center" vertical="center"/>
    </xf>
    <xf numFmtId="0" fontId="28" fillId="9" borderId="138" xfId="0" applyFont="1" applyFill="1" applyBorder="1" applyAlignment="1">
      <alignment horizontal="center" vertical="center"/>
    </xf>
    <xf numFmtId="4" fontId="7" fillId="0" borderId="166" xfId="0" applyNumberFormat="1" applyFont="1" applyBorder="1" applyAlignment="1" applyProtection="1">
      <alignment horizontal="center" vertical="center"/>
      <protection locked="0"/>
    </xf>
    <xf numFmtId="4" fontId="7" fillId="0" borderId="168" xfId="0" applyNumberFormat="1" applyFont="1" applyBorder="1" applyAlignment="1" applyProtection="1">
      <alignment horizontal="center" vertical="center"/>
      <protection locked="0"/>
    </xf>
    <xf numFmtId="4" fontId="7" fillId="0" borderId="129" xfId="0" applyNumberFormat="1" applyFont="1" applyBorder="1" applyAlignment="1" applyProtection="1">
      <alignment horizontal="center" vertical="center"/>
      <protection locked="0"/>
    </xf>
    <xf numFmtId="4" fontId="7" fillId="0" borderId="131" xfId="0" applyNumberFormat="1" applyFont="1" applyBorder="1" applyAlignment="1" applyProtection="1">
      <alignment horizontal="center" vertical="center"/>
      <protection locked="0"/>
    </xf>
    <xf numFmtId="0" fontId="10" fillId="9" borderId="137" xfId="0" applyFont="1" applyFill="1" applyBorder="1" applyAlignment="1">
      <alignment horizontal="center" vertical="center"/>
    </xf>
    <xf numFmtId="0" fontId="10" fillId="9" borderId="138" xfId="0" applyFont="1" applyFill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131" xfId="0" applyFont="1" applyBorder="1" applyAlignment="1" applyProtection="1">
      <alignment horizontal="left" vertical="center"/>
      <protection locked="0"/>
    </xf>
    <xf numFmtId="0" fontId="10" fillId="8" borderId="129" xfId="0" applyFont="1" applyFill="1" applyBorder="1" applyAlignment="1">
      <alignment horizontal="left" vertical="center"/>
    </xf>
    <xf numFmtId="0" fontId="10" fillId="8" borderId="23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right" vertical="center"/>
    </xf>
    <xf numFmtId="0" fontId="10" fillId="10" borderId="8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0" fontId="10" fillId="8" borderId="8" xfId="0" applyFont="1" applyFill="1" applyBorder="1" applyAlignment="1">
      <alignment horizontal="right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169" xfId="0" applyFont="1" applyFill="1" applyBorder="1" applyAlignment="1">
      <alignment horizontal="left" vertical="center" wrapText="1"/>
    </xf>
    <xf numFmtId="0" fontId="10" fillId="8" borderId="170" xfId="0" applyFont="1" applyFill="1" applyBorder="1" applyAlignment="1">
      <alignment horizontal="left" vertical="center" wrapText="1"/>
    </xf>
    <xf numFmtId="0" fontId="10" fillId="8" borderId="166" xfId="0" applyFont="1" applyFill="1" applyBorder="1" applyAlignment="1">
      <alignment horizontal="left" vertical="center"/>
    </xf>
    <xf numFmtId="0" fontId="10" fillId="8" borderId="167" xfId="0" applyFont="1" applyFill="1" applyBorder="1" applyAlignment="1">
      <alignment horizontal="left" vertical="center"/>
    </xf>
    <xf numFmtId="0" fontId="7" fillId="0" borderId="172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10" fillId="11" borderId="137" xfId="0" applyFont="1" applyFill="1" applyBorder="1" applyAlignment="1">
      <alignment horizontal="center" vertical="center" wrapText="1"/>
    </xf>
    <xf numFmtId="0" fontId="10" fillId="11" borderId="138" xfId="0" applyFont="1" applyFill="1" applyBorder="1" applyAlignment="1">
      <alignment horizontal="center" vertical="center" wrapText="1"/>
    </xf>
    <xf numFmtId="0" fontId="10" fillId="11" borderId="136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 applyProtection="1">
      <alignment horizontal="center" vertical="center"/>
      <protection hidden="1"/>
    </xf>
    <xf numFmtId="0" fontId="10" fillId="10" borderId="17" xfId="0" applyFont="1" applyFill="1" applyBorder="1" applyAlignment="1" applyProtection="1">
      <alignment horizontal="center" vertical="center"/>
      <protection hidden="1"/>
    </xf>
    <xf numFmtId="0" fontId="10" fillId="10" borderId="8" xfId="0" applyFont="1" applyFill="1" applyBorder="1" applyAlignment="1" applyProtection="1">
      <alignment horizontal="center" vertical="center"/>
      <protection hidden="1"/>
    </xf>
    <xf numFmtId="0" fontId="28" fillId="9" borderId="7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right"/>
    </xf>
    <xf numFmtId="0" fontId="10" fillId="8" borderId="8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10" fillId="8" borderId="17" xfId="0" applyFont="1" applyFill="1" applyBorder="1" applyAlignment="1">
      <alignment horizontal="right" vertical="center"/>
    </xf>
    <xf numFmtId="0" fontId="28" fillId="9" borderId="12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 wrapText="1"/>
    </xf>
    <xf numFmtId="0" fontId="28" fillId="9" borderId="33" xfId="0" applyFont="1" applyFill="1" applyBorder="1" applyAlignment="1">
      <alignment horizontal="center" vertical="center" wrapText="1"/>
    </xf>
    <xf numFmtId="0" fontId="28" fillId="9" borderId="35" xfId="0" applyFont="1" applyFill="1" applyBorder="1" applyAlignment="1">
      <alignment horizontal="center" vertical="center" wrapText="1"/>
    </xf>
    <xf numFmtId="0" fontId="10" fillId="4" borderId="106" xfId="0" applyFont="1" applyFill="1" applyBorder="1" applyAlignment="1">
      <alignment horizontal="left" vertical="center" wrapText="1"/>
    </xf>
    <xf numFmtId="0" fontId="10" fillId="4" borderId="107" xfId="0" applyFont="1" applyFill="1" applyBorder="1" applyAlignment="1">
      <alignment horizontal="left" vertical="center" wrapText="1"/>
    </xf>
    <xf numFmtId="0" fontId="7" fillId="4" borderId="113" xfId="0" applyFont="1" applyFill="1" applyBorder="1" applyAlignment="1">
      <alignment horizontal="left" vertical="center" wrapText="1"/>
    </xf>
    <xf numFmtId="0" fontId="7" fillId="4" borderId="114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right" vertical="center" wrapText="1"/>
    </xf>
    <xf numFmtId="0" fontId="7" fillId="10" borderId="24" xfId="0" applyFont="1" applyFill="1" applyBorder="1" applyAlignment="1">
      <alignment horizontal="right" vertical="center" wrapText="1"/>
    </xf>
    <xf numFmtId="0" fontId="10" fillId="10" borderId="32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10" fillId="4" borderId="11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7" fillId="4" borderId="106" xfId="0" applyFont="1" applyFill="1" applyBorder="1" applyAlignment="1">
      <alignment horizontal="left" vertical="center" wrapText="1"/>
    </xf>
    <xf numFmtId="0" fontId="7" fillId="4" borderId="107" xfId="0" applyFont="1" applyFill="1" applyBorder="1" applyAlignment="1">
      <alignment horizontal="left" vertical="center" wrapText="1"/>
    </xf>
    <xf numFmtId="0" fontId="10" fillId="4" borderId="68" xfId="0" applyFont="1" applyFill="1" applyBorder="1" applyAlignment="1">
      <alignment horizontal="left" vertical="center" wrapText="1"/>
    </xf>
    <xf numFmtId="0" fontId="10" fillId="4" borderId="69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0" fillId="10" borderId="33" xfId="0" applyFont="1" applyFill="1" applyBorder="1" applyAlignment="1">
      <alignment horizontal="right" vertical="center" wrapText="1"/>
    </xf>
    <xf numFmtId="0" fontId="10" fillId="10" borderId="35" xfId="0" applyFont="1" applyFill="1" applyBorder="1" applyAlignment="1">
      <alignment horizontal="right" vertical="center" wrapText="1"/>
    </xf>
    <xf numFmtId="0" fontId="7" fillId="0" borderId="132" xfId="0" applyFont="1" applyBorder="1" applyAlignment="1" applyProtection="1">
      <alignment horizontal="center" vertical="center"/>
      <protection locked="0"/>
    </xf>
    <xf numFmtId="0" fontId="7" fillId="0" borderId="133" xfId="0" applyFont="1" applyBorder="1" applyAlignment="1" applyProtection="1">
      <alignment horizontal="center" vertical="center"/>
      <protection locked="0"/>
    </xf>
    <xf numFmtId="0" fontId="7" fillId="0" borderId="134" xfId="0" applyFont="1" applyBorder="1" applyAlignment="1" applyProtection="1">
      <alignment horizontal="center" vertical="center"/>
      <protection locked="0"/>
    </xf>
    <xf numFmtId="0" fontId="10" fillId="9" borderId="7" xfId="0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4" borderId="8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14" fontId="10" fillId="10" borderId="7" xfId="0" applyNumberFormat="1" applyFont="1" applyFill="1" applyBorder="1" applyAlignment="1" applyProtection="1">
      <alignment horizontal="center" vertical="center"/>
      <protection hidden="1"/>
    </xf>
    <xf numFmtId="3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7" xfId="0" applyFont="1" applyFill="1" applyBorder="1" applyAlignment="1">
      <alignment horizontal="center" vertical="center"/>
    </xf>
    <xf numFmtId="0" fontId="7" fillId="0" borderId="104" xfId="0" applyFont="1" applyBorder="1" applyAlignment="1" applyProtection="1">
      <alignment horizontal="left" vertical="center"/>
      <protection locked="0"/>
    </xf>
    <xf numFmtId="0" fontId="7" fillId="0" borderId="88" xfId="0" applyFont="1" applyBorder="1" applyAlignment="1" applyProtection="1">
      <alignment vertical="center" wrapText="1"/>
      <protection locked="0"/>
    </xf>
    <xf numFmtId="0" fontId="7" fillId="0" borderId="89" xfId="0" applyFont="1" applyBorder="1" applyAlignment="1" applyProtection="1">
      <alignment vertical="center" wrapText="1"/>
      <protection locked="0"/>
    </xf>
    <xf numFmtId="0" fontId="10" fillId="8" borderId="7" xfId="0" applyFont="1" applyFill="1" applyBorder="1" applyAlignment="1">
      <alignment horizontal="right" vertical="center"/>
    </xf>
    <xf numFmtId="0" fontId="7" fillId="0" borderId="87" xfId="0" applyFont="1" applyBorder="1" applyAlignment="1" applyProtection="1">
      <alignment vertical="center" wrapText="1"/>
      <protection locked="0"/>
    </xf>
    <xf numFmtId="0" fontId="10" fillId="8" borderId="12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 wrapText="1"/>
    </xf>
    <xf numFmtId="0" fontId="10" fillId="8" borderId="36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7" fillId="0" borderId="103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10" fillId="8" borderId="19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50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166" fontId="7" fillId="0" borderId="19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10" fillId="8" borderId="19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0" fontId="10" fillId="8" borderId="84" xfId="0" applyFont="1" applyFill="1" applyBorder="1" applyAlignment="1">
      <alignment horizontal="right" vertical="center"/>
    </xf>
    <xf numFmtId="0" fontId="10" fillId="8" borderId="110" xfId="0" applyFont="1" applyFill="1" applyBorder="1" applyAlignment="1">
      <alignment horizontal="right" vertical="center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166" fontId="7" fillId="0" borderId="14" xfId="0" applyNumberFormat="1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0" borderId="86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29" fillId="0" borderId="1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0" fillId="0" borderId="173" xfId="0" applyFont="1" applyBorder="1" applyAlignment="1">
      <alignment horizontal="left" vertical="center" wrapText="1"/>
    </xf>
    <xf numFmtId="0" fontId="10" fillId="8" borderId="15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wrapText="1"/>
    </xf>
    <xf numFmtId="166" fontId="7" fillId="0" borderId="15" xfId="0" applyNumberFormat="1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29" fillId="0" borderId="21" xfId="0" applyFont="1" applyBorder="1" applyAlignment="1" applyProtection="1">
      <alignment horizontal="left" vertical="center" wrapText="1"/>
      <protection locked="0"/>
    </xf>
    <xf numFmtId="0" fontId="28" fillId="9" borderId="7" xfId="1" applyFont="1" applyFill="1" applyBorder="1" applyAlignment="1">
      <alignment horizontal="center" vertical="center" wrapText="1"/>
    </xf>
    <xf numFmtId="0" fontId="10" fillId="8" borderId="7" xfId="1" applyFont="1" applyFill="1" applyBorder="1" applyAlignment="1">
      <alignment horizontal="center" vertical="center" wrapText="1"/>
    </xf>
    <xf numFmtId="0" fontId="28" fillId="9" borderId="12" xfId="1" applyFont="1" applyFill="1" applyBorder="1" applyAlignment="1">
      <alignment horizontal="center" vertical="center" wrapText="1"/>
    </xf>
    <xf numFmtId="0" fontId="28" fillId="9" borderId="17" xfId="1" applyFont="1" applyFill="1" applyBorder="1" applyAlignment="1">
      <alignment horizontal="center" vertical="center" wrapText="1"/>
    </xf>
    <xf numFmtId="0" fontId="10" fillId="9" borderId="17" xfId="1" applyFont="1" applyFill="1" applyBorder="1" applyAlignment="1">
      <alignment horizontal="center" vertical="center" wrapText="1"/>
    </xf>
    <xf numFmtId="0" fontId="10" fillId="9" borderId="8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31" xfId="0" applyFont="1" applyFill="1" applyBorder="1" applyAlignment="1" applyProtection="1">
      <alignment horizontal="left" vertical="center" wrapText="1"/>
      <protection locked="0"/>
    </xf>
    <xf numFmtId="0" fontId="7" fillId="4" borderId="36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33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7" fillId="4" borderId="35" xfId="0" applyFont="1" applyFill="1" applyBorder="1" applyAlignment="1" applyProtection="1">
      <alignment horizontal="left" vertical="center" wrapText="1"/>
      <protection locked="0"/>
    </xf>
    <xf numFmtId="0" fontId="11" fillId="4" borderId="0" xfId="2" applyFont="1" applyFill="1" applyAlignment="1">
      <alignment horizontal="left" vertical="center" wrapText="1"/>
    </xf>
    <xf numFmtId="0" fontId="28" fillId="9" borderId="142" xfId="0" applyFont="1" applyFill="1" applyBorder="1" applyAlignment="1">
      <alignment horizontal="center" vertical="center"/>
    </xf>
    <xf numFmtId="0" fontId="28" fillId="9" borderId="177" xfId="0" applyFont="1" applyFill="1" applyBorder="1" applyAlignment="1">
      <alignment horizontal="center" vertical="center"/>
    </xf>
    <xf numFmtId="0" fontId="28" fillId="9" borderId="181" xfId="0" applyFont="1" applyFill="1" applyBorder="1" applyAlignment="1">
      <alignment horizontal="center" vertical="center"/>
    </xf>
    <xf numFmtId="0" fontId="28" fillId="9" borderId="24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left" vertical="center" wrapText="1"/>
    </xf>
    <xf numFmtId="0" fontId="10" fillId="10" borderId="41" xfId="0" applyFont="1" applyFill="1" applyBorder="1" applyAlignment="1">
      <alignment horizontal="left" vertical="center" wrapText="1"/>
    </xf>
    <xf numFmtId="0" fontId="28" fillId="9" borderId="12" xfId="0" applyFont="1" applyFill="1" applyBorder="1" applyAlignment="1">
      <alignment horizontal="left" vertical="center"/>
    </xf>
    <xf numFmtId="0" fontId="28" fillId="9" borderId="8" xfId="0" applyFont="1" applyFill="1" applyBorder="1" applyAlignment="1">
      <alignment horizontal="left" vertical="center"/>
    </xf>
    <xf numFmtId="0" fontId="10" fillId="10" borderId="2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10" borderId="14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7" fillId="10" borderId="7" xfId="0" applyFont="1" applyFill="1" applyBorder="1" applyAlignment="1">
      <alignment horizontal="right" vertical="center"/>
    </xf>
    <xf numFmtId="0" fontId="10" fillId="10" borderId="7" xfId="0" applyFont="1" applyFill="1" applyBorder="1" applyAlignment="1">
      <alignment horizontal="right" vertical="center"/>
    </xf>
    <xf numFmtId="0" fontId="7" fillId="0" borderId="1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10" fillId="10" borderId="7" xfId="0" applyFont="1" applyFill="1" applyBorder="1" applyAlignment="1">
      <alignment horizontal="right" vertical="center" wrapText="1"/>
    </xf>
    <xf numFmtId="0" fontId="7" fillId="0" borderId="93" xfId="0" applyFont="1" applyBorder="1" applyAlignment="1">
      <alignment horizontal="left" vertical="center" wrapText="1"/>
    </xf>
    <xf numFmtId="0" fontId="10" fillId="0" borderId="93" xfId="0" applyFont="1" applyBorder="1" applyAlignment="1">
      <alignment horizontal="left" vertical="center" wrapText="1"/>
    </xf>
    <xf numFmtId="0" fontId="11" fillId="0" borderId="93" xfId="0" applyFont="1" applyBorder="1" applyAlignment="1">
      <alignment horizontal="left" vertical="center" wrapText="1"/>
    </xf>
    <xf numFmtId="0" fontId="10" fillId="10" borderId="7" xfId="0" applyFont="1" applyFill="1" applyBorder="1" applyAlignment="1" applyProtection="1">
      <alignment horizontal="center" vertical="center"/>
      <protection locked="0"/>
    </xf>
    <xf numFmtId="0" fontId="10" fillId="13" borderId="7" xfId="0" applyFont="1" applyFill="1" applyBorder="1" applyAlignment="1">
      <alignment horizontal="center" vertical="center" wrapText="1"/>
    </xf>
    <xf numFmtId="0" fontId="10" fillId="0" borderId="90" xfId="0" applyFont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8" fillId="13" borderId="129" xfId="0" applyFont="1" applyFill="1" applyBorder="1" applyAlignment="1">
      <alignment horizontal="center" vertical="center" wrapText="1"/>
    </xf>
    <xf numFmtId="0" fontId="28" fillId="13" borderId="130" xfId="0" applyFont="1" applyFill="1" applyBorder="1" applyAlignment="1">
      <alignment horizontal="center" vertical="center" wrapText="1"/>
    </xf>
    <xf numFmtId="0" fontId="28" fillId="13" borderId="131" xfId="0" applyFont="1" applyFill="1" applyBorder="1" applyAlignment="1">
      <alignment horizontal="center" vertical="center" wrapText="1"/>
    </xf>
    <xf numFmtId="0" fontId="10" fillId="6" borderId="119" xfId="0" applyFont="1" applyFill="1" applyBorder="1" applyAlignment="1" applyProtection="1">
      <alignment horizontal="center" vertical="center" wrapText="1"/>
      <protection locked="0"/>
    </xf>
    <xf numFmtId="0" fontId="10" fillId="6" borderId="116" xfId="0" applyFont="1" applyFill="1" applyBorder="1" applyAlignment="1" applyProtection="1">
      <alignment horizontal="center" vertical="center" wrapText="1"/>
      <protection locked="0"/>
    </xf>
    <xf numFmtId="0" fontId="27" fillId="0" borderId="9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 wrapText="1" indent="1"/>
    </xf>
    <xf numFmtId="0" fontId="10" fillId="0" borderId="99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7" fillId="0" borderId="100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 indent="1"/>
    </xf>
    <xf numFmtId="14" fontId="10" fillId="6" borderId="119" xfId="0" applyNumberFormat="1" applyFont="1" applyFill="1" applyBorder="1" applyAlignment="1" applyProtection="1">
      <alignment horizontal="center" vertical="center" wrapText="1"/>
      <protection locked="0"/>
    </xf>
    <xf numFmtId="14" fontId="10" fillId="6" borderId="116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145" xfId="0" applyFont="1" applyFill="1" applyBorder="1" applyAlignment="1">
      <alignment horizontal="left" vertical="center" wrapText="1"/>
    </xf>
    <xf numFmtId="0" fontId="10" fillId="0" borderId="146" xfId="0" applyFont="1" applyBorder="1" applyAlignment="1">
      <alignment horizontal="left" vertical="center" wrapText="1"/>
    </xf>
    <xf numFmtId="0" fontId="11" fillId="18" borderId="61" xfId="0" applyFont="1" applyFill="1" applyBorder="1" applyAlignment="1">
      <alignment horizontal="right"/>
    </xf>
    <xf numFmtId="0" fontId="11" fillId="18" borderId="62" xfId="0" applyFont="1" applyFill="1" applyBorder="1" applyAlignment="1">
      <alignment horizontal="right"/>
    </xf>
    <xf numFmtId="0" fontId="10" fillId="8" borderId="101" xfId="0" applyFont="1" applyFill="1" applyBorder="1" applyAlignment="1">
      <alignment horizontal="left" vertical="center" wrapText="1"/>
    </xf>
    <xf numFmtId="0" fontId="28" fillId="9" borderId="8" xfId="1" applyFont="1" applyFill="1" applyBorder="1" applyAlignment="1">
      <alignment horizontal="center" vertical="center" wrapText="1"/>
    </xf>
    <xf numFmtId="0" fontId="10" fillId="9" borderId="7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4" xfId="5" xr:uid="{A93014A4-AF44-42E4-B63E-B80E2EA8C529}"/>
    <cellStyle name="Normal_Sheet1" xfId="2" xr:uid="{00000000-0005-0000-0000-000003000000}"/>
    <cellStyle name="Percent" xfId="4" builtinId="5"/>
    <cellStyle name="WingDings2" xfId="3" xr:uid="{00000000-0005-0000-0000-000005000000}"/>
  </cellStyles>
  <dxfs count="1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mruColors>
      <color rgb="FFF1EDE6"/>
      <color rgb="FFFFF0A6"/>
      <color rgb="FFFEE600"/>
      <color rgb="FFED9504"/>
      <color rgb="FFF9BB30"/>
      <color rgb="FFFFFF99"/>
      <color rgb="FFFFF10B"/>
      <color rgb="FFFFFF00"/>
      <color rgb="FF0000FF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174202</xdr:colOff>
      <xdr:row>1</xdr:row>
      <xdr:rowOff>17356</xdr:rowOff>
    </xdr:from>
    <xdr:to>
      <xdr:col>1</xdr:col>
      <xdr:colOff>2152226</xdr:colOff>
      <xdr:row>4</xdr:row>
      <xdr:rowOff>136391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8067FC-EEAF-DE9B-BDE4-504523A78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02" y="313689"/>
          <a:ext cx="2189691" cy="563535"/>
        </a:xfrm>
        <a:prstGeom prst="rect">
          <a:avLst/>
        </a:prstGeom>
      </xdr:spPr>
    </xdr:pic>
    <xdr:clientData/>
  </xdr:twoCellAnchor>
  <xdr:twoCellAnchor editAs="oneCell">
    <xdr:from>
      <xdr:col>3</xdr:col>
      <xdr:colOff>1255608</xdr:colOff>
      <xdr:row>1</xdr:row>
      <xdr:rowOff>132925</xdr:rowOff>
    </xdr:from>
    <xdr:to>
      <xdr:col>3</xdr:col>
      <xdr:colOff>2394913</xdr:colOff>
      <xdr:row>3</xdr:row>
      <xdr:rowOff>137581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195F3C-799D-4957-2DA4-F360B392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1108" y="281092"/>
          <a:ext cx="1139305" cy="300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1453140</xdr:colOff>
      <xdr:row>47</xdr:row>
      <xdr:rowOff>91066</xdr:rowOff>
    </xdr:from>
    <xdr:to>
      <xdr:col>6</xdr:col>
      <xdr:colOff>479685</xdr:colOff>
      <xdr:row>49</xdr:row>
      <xdr:rowOff>134882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2965" y="8111116"/>
          <a:ext cx="476250" cy="4762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43</xdr:row>
          <xdr:rowOff>66675</xdr:rowOff>
        </xdr:from>
        <xdr:to>
          <xdr:col>5</xdr:col>
          <xdr:colOff>209550</xdr:colOff>
          <xdr:row>43</xdr:row>
          <xdr:rowOff>295275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1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krediti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43</xdr:row>
          <xdr:rowOff>38100</xdr:rowOff>
        </xdr:from>
        <xdr:to>
          <xdr:col>5</xdr:col>
          <xdr:colOff>1362075</xdr:colOff>
          <xdr:row>43</xdr:row>
          <xdr:rowOff>333375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1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platežne garancije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1619250</xdr:colOff>
          <xdr:row>43</xdr:row>
          <xdr:rowOff>57150</xdr:rowOff>
        </xdr:from>
        <xdr:to>
          <xdr:col>6</xdr:col>
          <xdr:colOff>1095375</xdr:colOff>
          <xdr:row>43</xdr:row>
          <xdr:rowOff>323850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1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činidbene garancije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1190625</xdr:colOff>
          <xdr:row>43</xdr:row>
          <xdr:rowOff>57150</xdr:rowOff>
        </xdr:from>
        <xdr:to>
          <xdr:col>6</xdr:col>
          <xdr:colOff>2105025</xdr:colOff>
          <xdr:row>43</xdr:row>
          <xdr:rowOff>323850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pismo namjere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2276475</xdr:colOff>
          <xdr:row>43</xdr:row>
          <xdr:rowOff>47625</xdr:rowOff>
        </xdr:from>
        <xdr:to>
          <xdr:col>7</xdr:col>
          <xdr:colOff>428625</xdr:colOff>
          <xdr:row>43</xdr:row>
          <xdr:rowOff>323850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1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akreditiv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43</xdr:row>
          <xdr:rowOff>28575</xdr:rowOff>
        </xdr:from>
        <xdr:to>
          <xdr:col>8</xdr:col>
          <xdr:colOff>76200</xdr:colOff>
          <xdr:row>43</xdr:row>
          <xdr:rowOff>352425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1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ostalo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62802</xdr:colOff>
      <xdr:row>1</xdr:row>
      <xdr:rowOff>0</xdr:rowOff>
    </xdr:from>
    <xdr:to>
      <xdr:col>4</xdr:col>
      <xdr:colOff>91532</xdr:colOff>
      <xdr:row>4</xdr:row>
      <xdr:rowOff>86803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6CDCD0-DDBE-4C71-9616-13FD43243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2" y="303544"/>
          <a:ext cx="2195406" cy="557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asdb\AppData\Local\Temp\7\notes5A3121\Obrazac%20zahtjeva%20i%20pripadaju&#263;e%20tabl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rasdb\AppData\Local\Temp\7\notes5A3121\Obrazac%20zahtjeva%20i%20pripadaju&#263;e%20tablice_v1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"/>
      <sheetName val="Zahtjev za obradu"/>
      <sheetName val="Kupci_dobavljači"/>
      <sheetName val="Zaduženost"/>
      <sheetName val="Struktura prihoda"/>
      <sheetName val="Lis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ute"/>
      <sheetName val="Zahtjev za obradu"/>
      <sheetName val="Kupci_dobavljači"/>
      <sheetName val="Zaduženost"/>
      <sheetName val="Struktura prihoda"/>
      <sheetName val="Dodatak za autodealere"/>
      <sheetName val="Ugovoreni poslovi"/>
      <sheetName val="FX RISK"/>
      <sheetName val="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8682-E44E-4265-A98D-1CEF269CEF54}">
  <sheetPr>
    <tabColor rgb="FFED9504"/>
    <pageSetUpPr fitToPage="1"/>
  </sheetPr>
  <dimension ref="A6:Q34"/>
  <sheetViews>
    <sheetView showGridLines="0" tabSelected="1" zoomScale="90" zoomScaleNormal="90" workbookViewId="0"/>
  </sheetViews>
  <sheetFormatPr defaultColWidth="9.140625" defaultRowHeight="12" x14ac:dyDescent="0.2"/>
  <cols>
    <col min="1" max="1" width="3.140625" style="10" customWidth="1"/>
    <col min="2" max="2" width="40.28515625" style="10" customWidth="1"/>
    <col min="3" max="3" width="121.28515625" style="10" customWidth="1"/>
    <col min="4" max="4" width="41.140625" style="10" customWidth="1"/>
    <col min="5" max="16" width="9.140625" style="10"/>
    <col min="17" max="17" width="9.140625" style="28"/>
    <col min="18" max="16384" width="9.140625" style="10"/>
  </cols>
  <sheetData>
    <row r="6" spans="1:4" ht="12.75" thickBot="1" x14ac:dyDescent="0.25"/>
    <row r="7" spans="1:4" ht="26.25" customHeight="1" thickBot="1" x14ac:dyDescent="0.25">
      <c r="A7" s="566" t="s">
        <v>406</v>
      </c>
      <c r="B7" s="567"/>
      <c r="C7" s="567"/>
      <c r="D7" s="568"/>
    </row>
    <row r="8" spans="1:4" ht="15" customHeight="1" thickBot="1" x14ac:dyDescent="0.25">
      <c r="A8" s="505" t="s">
        <v>401</v>
      </c>
      <c r="B8" s="506" t="s">
        <v>414</v>
      </c>
      <c r="C8" s="507" t="s">
        <v>415</v>
      </c>
      <c r="D8" s="508" t="s">
        <v>232</v>
      </c>
    </row>
    <row r="9" spans="1:4" ht="15" customHeight="1" x14ac:dyDescent="0.2">
      <c r="A9" s="451"/>
      <c r="B9" s="509" t="s">
        <v>408</v>
      </c>
      <c r="C9" s="510" t="s">
        <v>555</v>
      </c>
      <c r="D9" s="458"/>
    </row>
    <row r="10" spans="1:4" ht="15" customHeight="1" x14ac:dyDescent="0.2">
      <c r="A10" s="451"/>
      <c r="B10" s="511" t="s">
        <v>409</v>
      </c>
      <c r="C10" s="512" t="s">
        <v>556</v>
      </c>
      <c r="D10" s="459"/>
    </row>
    <row r="11" spans="1:4" ht="15" customHeight="1" x14ac:dyDescent="0.2">
      <c r="A11" s="451"/>
      <c r="B11" s="511" t="s">
        <v>410</v>
      </c>
      <c r="C11" s="512" t="s">
        <v>557</v>
      </c>
      <c r="D11" s="459"/>
    </row>
    <row r="12" spans="1:4" ht="15" customHeight="1" x14ac:dyDescent="0.2">
      <c r="A12" s="451"/>
      <c r="B12" s="511" t="s">
        <v>411</v>
      </c>
      <c r="C12" s="512" t="s">
        <v>558</v>
      </c>
      <c r="D12" s="459"/>
    </row>
    <row r="13" spans="1:4" ht="38.25" x14ac:dyDescent="0.2">
      <c r="A13" s="451"/>
      <c r="B13" s="511" t="s">
        <v>412</v>
      </c>
      <c r="C13" s="513" t="s">
        <v>559</v>
      </c>
      <c r="D13" s="460"/>
    </row>
    <row r="14" spans="1:4" ht="29.25" customHeight="1" x14ac:dyDescent="0.2">
      <c r="A14" s="451"/>
      <c r="B14" s="511" t="s">
        <v>578</v>
      </c>
      <c r="C14" s="513" t="s">
        <v>561</v>
      </c>
      <c r="D14" s="460"/>
    </row>
    <row r="15" spans="1:4" ht="24.75" customHeight="1" x14ac:dyDescent="0.2">
      <c r="A15" s="451"/>
      <c r="B15" s="511" t="s">
        <v>419</v>
      </c>
      <c r="C15" s="513" t="s">
        <v>560</v>
      </c>
      <c r="D15" s="460"/>
    </row>
    <row r="16" spans="1:4" ht="15" customHeight="1" x14ac:dyDescent="0.2">
      <c r="A16" s="451"/>
      <c r="B16" s="511" t="s">
        <v>413</v>
      </c>
      <c r="C16" s="512" t="s">
        <v>420</v>
      </c>
      <c r="D16" s="459"/>
    </row>
    <row r="17" spans="1:17" ht="15" customHeight="1" x14ac:dyDescent="0.2">
      <c r="A17" s="451"/>
      <c r="B17" s="511" t="s">
        <v>417</v>
      </c>
      <c r="C17" s="512" t="s">
        <v>562</v>
      </c>
      <c r="D17" s="459"/>
    </row>
    <row r="18" spans="1:17" ht="15" customHeight="1" x14ac:dyDescent="0.2">
      <c r="A18" s="451"/>
      <c r="B18" s="511" t="s">
        <v>416</v>
      </c>
      <c r="C18" s="512" t="s">
        <v>563</v>
      </c>
      <c r="D18" s="459"/>
      <c r="F18" s="20"/>
    </row>
    <row r="19" spans="1:17" ht="15" customHeight="1" thickBot="1" x14ac:dyDescent="0.25">
      <c r="A19" s="451"/>
      <c r="B19" s="514" t="s">
        <v>418</v>
      </c>
      <c r="C19" s="515"/>
      <c r="D19" s="461"/>
      <c r="F19" s="20"/>
    </row>
    <row r="20" spans="1:17" ht="18" customHeight="1" thickBot="1" x14ac:dyDescent="0.25">
      <c r="A20" s="453"/>
      <c r="B20" s="569" t="s">
        <v>564</v>
      </c>
      <c r="C20" s="570"/>
      <c r="D20" s="571"/>
      <c r="F20" s="20"/>
    </row>
    <row r="21" spans="1:17" ht="27" customHeight="1" x14ac:dyDescent="0.2">
      <c r="A21" s="451"/>
      <c r="B21" s="516" t="s">
        <v>517</v>
      </c>
      <c r="C21" s="517" t="s">
        <v>566</v>
      </c>
      <c r="D21" s="462"/>
      <c r="F21" s="20"/>
    </row>
    <row r="22" spans="1:17" ht="27" customHeight="1" thickBot="1" x14ac:dyDescent="0.25">
      <c r="A22" s="452"/>
      <c r="B22" s="518" t="s">
        <v>565</v>
      </c>
      <c r="C22" s="519" t="s">
        <v>567</v>
      </c>
      <c r="D22" s="463"/>
    </row>
    <row r="23" spans="1:17" ht="27" customHeight="1" x14ac:dyDescent="0.2">
      <c r="A23" s="572" t="s">
        <v>518</v>
      </c>
      <c r="B23" s="572"/>
      <c r="C23" s="572"/>
      <c r="D23" s="572"/>
      <c r="E23" s="305"/>
      <c r="F23" s="305"/>
      <c r="P23" s="28"/>
      <c r="Q23" s="10"/>
    </row>
    <row r="24" spans="1:17" ht="14.25" customHeight="1" x14ac:dyDescent="0.2">
      <c r="A24" s="419"/>
      <c r="B24" s="419"/>
      <c r="C24" s="419"/>
      <c r="D24" s="416"/>
      <c r="P24" s="28"/>
      <c r="Q24" s="10"/>
    </row>
    <row r="25" spans="1:17" ht="15" customHeight="1" thickBot="1" x14ac:dyDescent="0.25"/>
    <row r="26" spans="1:17" ht="25.5" customHeight="1" thickBot="1" x14ac:dyDescent="0.25">
      <c r="A26" s="566" t="s">
        <v>407</v>
      </c>
      <c r="B26" s="567"/>
      <c r="C26" s="568"/>
      <c r="D26" s="420"/>
    </row>
    <row r="27" spans="1:17" ht="39" customHeight="1" x14ac:dyDescent="0.2">
      <c r="A27" s="582" t="s">
        <v>576</v>
      </c>
      <c r="B27" s="583"/>
      <c r="C27" s="584"/>
      <c r="D27" s="421"/>
    </row>
    <row r="28" spans="1:17" ht="44.25" customHeight="1" x14ac:dyDescent="0.2">
      <c r="A28" s="579" t="s">
        <v>570</v>
      </c>
      <c r="B28" s="580"/>
      <c r="C28" s="581"/>
      <c r="D28" s="421"/>
    </row>
    <row r="29" spans="1:17" ht="31.5" customHeight="1" x14ac:dyDescent="0.2">
      <c r="A29" s="585" t="s">
        <v>571</v>
      </c>
      <c r="B29" s="586"/>
      <c r="C29" s="587"/>
      <c r="D29" s="422"/>
    </row>
    <row r="30" spans="1:17" ht="31.5" customHeight="1" x14ac:dyDescent="0.2">
      <c r="A30" s="573" t="s">
        <v>568</v>
      </c>
      <c r="B30" s="574"/>
      <c r="C30" s="575"/>
      <c r="D30" s="421"/>
    </row>
    <row r="31" spans="1:17" ht="31.5" customHeight="1" thickBot="1" x14ac:dyDescent="0.25">
      <c r="A31" s="576" t="s">
        <v>569</v>
      </c>
      <c r="B31" s="577"/>
      <c r="C31" s="578"/>
      <c r="D31" s="423"/>
    </row>
    <row r="33" spans="2:4" x14ac:dyDescent="0.2">
      <c r="B33" s="14"/>
      <c r="C33" s="20"/>
      <c r="D33" s="20"/>
    </row>
    <row r="34" spans="2:4" x14ac:dyDescent="0.2">
      <c r="B34" s="20"/>
    </row>
  </sheetData>
  <sheetProtection algorithmName="SHA-512" hashValue="bfJhg4Z4zy8cBRAdKkjurSCvQm/cbhPxD/LkVuhXCzrFfqaTy47+m309HqhRoHaGiGW21RlanmbtkUf/uNzuzw==" saltValue="sT4zsfub1N5ZPswak8rzdg==" spinCount="100000" sheet="1" objects="1" scenarios="1"/>
  <mergeCells count="9">
    <mergeCell ref="A7:D7"/>
    <mergeCell ref="B20:D20"/>
    <mergeCell ref="A23:D23"/>
    <mergeCell ref="A30:C30"/>
    <mergeCell ref="A31:C31"/>
    <mergeCell ref="A28:C28"/>
    <mergeCell ref="A26:C26"/>
    <mergeCell ref="A27:C27"/>
    <mergeCell ref="A29:C29"/>
  </mergeCells>
  <pageMargins left="0.7" right="0.7" top="0.75" bottom="0.75" header="0.3" footer="0.3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značiti s x dokument koji se dostavlja" xr:uid="{69ABCEC7-BDF6-414D-80D6-894735A62D51}">
          <x14:formula1>
            <xm:f>Liste!$H$2</xm:f>
          </x14:formula1>
          <xm:sqref>A9:A19 A21:A22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E3FD-BB30-49CE-8771-239A48C45072}">
  <sheetPr>
    <tabColor rgb="FFF1EDE6"/>
    <pageSetUpPr fitToPage="1"/>
  </sheetPr>
  <dimension ref="A1:I38"/>
  <sheetViews>
    <sheetView zoomScale="90" zoomScaleNormal="90" workbookViewId="0"/>
  </sheetViews>
  <sheetFormatPr defaultColWidth="9.140625" defaultRowHeight="12" x14ac:dyDescent="0.25"/>
  <cols>
    <col min="1" max="1" width="27.28515625" style="143" customWidth="1"/>
    <col min="2" max="2" width="16.7109375" style="143" customWidth="1"/>
    <col min="3" max="8" width="15.28515625" style="143" customWidth="1"/>
    <col min="9" max="9" width="17.42578125" style="143" bestFit="1" customWidth="1"/>
    <col min="10" max="10" width="10.85546875" style="143" customWidth="1"/>
    <col min="11" max="16384" width="9.140625" style="143"/>
  </cols>
  <sheetData>
    <row r="1" spans="1:9" ht="15" customHeight="1" x14ac:dyDescent="0.25">
      <c r="A1" s="313" t="s">
        <v>73</v>
      </c>
      <c r="B1" s="720" t="str">
        <f>IF(AND('Podaci i zahtjev'!D7=""),"",'Podaci i zahtjev'!D7)</f>
        <v/>
      </c>
      <c r="C1" s="720"/>
      <c r="D1" s="720"/>
      <c r="E1" s="720"/>
      <c r="G1" s="144"/>
      <c r="H1" s="145"/>
    </row>
    <row r="2" spans="1:9" ht="15" customHeight="1" x14ac:dyDescent="0.25">
      <c r="A2" s="331" t="s">
        <v>130</v>
      </c>
      <c r="B2" s="339" t="str">
        <f>IF(AND('Podaci i zahtjev'!I49=""),"",'Podaci i zahtjev'!I49)</f>
        <v/>
      </c>
      <c r="C2" s="144"/>
      <c r="E2" s="144"/>
      <c r="G2" s="144"/>
    </row>
    <row r="3" spans="1:9" x14ac:dyDescent="0.25">
      <c r="B3" s="144"/>
      <c r="C3" s="144"/>
      <c r="G3" s="144"/>
      <c r="H3" s="144"/>
    </row>
    <row r="4" spans="1:9" ht="18" customHeight="1" x14ac:dyDescent="0.25">
      <c r="A4" s="898" t="s">
        <v>508</v>
      </c>
      <c r="B4" s="898"/>
      <c r="C4" s="898"/>
      <c r="D4" s="898"/>
      <c r="E4" s="898"/>
      <c r="F4" s="898"/>
      <c r="G4" s="898"/>
      <c r="H4" s="898"/>
    </row>
    <row r="5" spans="1:9" ht="24" x14ac:dyDescent="0.25">
      <c r="A5" s="899" t="s">
        <v>106</v>
      </c>
      <c r="B5" s="899" t="s">
        <v>107</v>
      </c>
      <c r="C5" s="899" t="s">
        <v>125</v>
      </c>
      <c r="D5" s="899"/>
      <c r="E5" s="345" t="s">
        <v>391</v>
      </c>
      <c r="F5" s="345" t="s">
        <v>108</v>
      </c>
      <c r="G5" s="899" t="s">
        <v>109</v>
      </c>
      <c r="H5" s="899" t="s">
        <v>110</v>
      </c>
    </row>
    <row r="6" spans="1:9" ht="19.5" customHeight="1" x14ac:dyDescent="0.25">
      <c r="A6" s="899"/>
      <c r="B6" s="899"/>
      <c r="C6" s="333" t="str">
        <f>IFERROR((YEAR($B$2)-1)," ")</f>
        <v xml:space="preserve"> </v>
      </c>
      <c r="D6" s="332" t="str">
        <f>$B$2</f>
        <v/>
      </c>
      <c r="E6" s="314" t="str">
        <f>IFERROR(YEAR(B2)," ")</f>
        <v xml:space="preserve"> </v>
      </c>
      <c r="F6" s="314" t="str">
        <f>IFERROR((E6+1)," ")</f>
        <v xml:space="preserve"> </v>
      </c>
      <c r="G6" s="899"/>
      <c r="H6" s="899"/>
    </row>
    <row r="7" spans="1:9" x14ac:dyDescent="0.25">
      <c r="A7" s="231"/>
      <c r="B7" s="232"/>
      <c r="C7" s="233"/>
      <c r="D7" s="233"/>
      <c r="E7" s="232"/>
      <c r="F7" s="232"/>
      <c r="G7" s="234"/>
      <c r="H7" s="234"/>
      <c r="I7" s="144"/>
    </row>
    <row r="8" spans="1:9" x14ac:dyDescent="0.25">
      <c r="A8" s="235"/>
      <c r="B8" s="236"/>
      <c r="C8" s="237"/>
      <c r="D8" s="237"/>
      <c r="E8" s="236"/>
      <c r="F8" s="236"/>
      <c r="G8" s="238"/>
      <c r="H8" s="238"/>
      <c r="I8" s="144"/>
    </row>
    <row r="9" spans="1:9" x14ac:dyDescent="0.25">
      <c r="A9" s="235"/>
      <c r="B9" s="236"/>
      <c r="C9" s="237"/>
      <c r="D9" s="237"/>
      <c r="E9" s="236"/>
      <c r="F9" s="236"/>
      <c r="G9" s="238"/>
      <c r="H9" s="238"/>
      <c r="I9" s="144"/>
    </row>
    <row r="10" spans="1:9" x14ac:dyDescent="0.25">
      <c r="A10" s="235"/>
      <c r="B10" s="236"/>
      <c r="C10" s="237"/>
      <c r="D10" s="237"/>
      <c r="E10" s="236"/>
      <c r="F10" s="236"/>
      <c r="G10" s="238"/>
      <c r="H10" s="238"/>
      <c r="I10" s="144"/>
    </row>
    <row r="11" spans="1:9" x14ac:dyDescent="0.25">
      <c r="A11" s="235"/>
      <c r="B11" s="236"/>
      <c r="C11" s="237"/>
      <c r="D11" s="237"/>
      <c r="E11" s="236"/>
      <c r="F11" s="236"/>
      <c r="G11" s="238"/>
      <c r="H11" s="238"/>
      <c r="I11" s="144"/>
    </row>
    <row r="12" spans="1:9" x14ac:dyDescent="0.25">
      <c r="A12" s="235"/>
      <c r="B12" s="236"/>
      <c r="C12" s="237"/>
      <c r="D12" s="237"/>
      <c r="E12" s="236"/>
      <c r="F12" s="236"/>
      <c r="G12" s="238"/>
      <c r="H12" s="238"/>
      <c r="I12" s="144"/>
    </row>
    <row r="13" spans="1:9" x14ac:dyDescent="0.25">
      <c r="A13" s="235"/>
      <c r="B13" s="236"/>
      <c r="C13" s="237"/>
      <c r="D13" s="237"/>
      <c r="E13" s="236"/>
      <c r="F13" s="236"/>
      <c r="G13" s="238"/>
      <c r="H13" s="238"/>
      <c r="I13" s="144"/>
    </row>
    <row r="14" spans="1:9" x14ac:dyDescent="0.25">
      <c r="A14" s="235"/>
      <c r="B14" s="236"/>
      <c r="C14" s="237"/>
      <c r="D14" s="237"/>
      <c r="E14" s="236"/>
      <c r="F14" s="236"/>
      <c r="G14" s="238"/>
      <c r="H14" s="238"/>
      <c r="I14" s="144"/>
    </row>
    <row r="15" spans="1:9" x14ac:dyDescent="0.25">
      <c r="A15" s="239"/>
      <c r="B15" s="240"/>
      <c r="C15" s="241"/>
      <c r="D15" s="241"/>
      <c r="E15" s="240"/>
      <c r="F15" s="240"/>
      <c r="G15" s="242"/>
      <c r="H15" s="242"/>
      <c r="I15" s="144"/>
    </row>
    <row r="16" spans="1:9" x14ac:dyDescent="0.25">
      <c r="A16" s="378" t="s">
        <v>30</v>
      </c>
      <c r="B16" s="434">
        <f>SUM(B7:B15)</f>
        <v>0</v>
      </c>
      <c r="C16" s="434">
        <f>SUM(C7:C15)</f>
        <v>0</v>
      </c>
      <c r="D16" s="434">
        <f t="shared" ref="D16:F16" si="0">SUM(D7:D15)</f>
        <v>0</v>
      </c>
      <c r="E16" s="434">
        <f t="shared" si="0"/>
        <v>0</v>
      </c>
      <c r="F16" s="434">
        <f t="shared" si="0"/>
        <v>0</v>
      </c>
      <c r="G16" s="1"/>
      <c r="H16" s="2"/>
    </row>
    <row r="17" spans="1:9" x14ac:dyDescent="0.25">
      <c r="A17" s="914"/>
      <c r="B17" s="914"/>
      <c r="C17" s="914"/>
      <c r="D17" s="914"/>
      <c r="E17" s="914"/>
      <c r="F17" s="914"/>
    </row>
    <row r="19" spans="1:9" ht="18" customHeight="1" x14ac:dyDescent="0.25">
      <c r="A19" s="900" t="s">
        <v>509</v>
      </c>
      <c r="B19" s="901"/>
      <c r="C19" s="901"/>
      <c r="D19" s="902"/>
      <c r="E19" s="902"/>
      <c r="F19" s="902"/>
      <c r="G19" s="903"/>
    </row>
    <row r="20" spans="1:9" ht="18" customHeight="1" x14ac:dyDescent="0.25">
      <c r="A20" s="899" t="s">
        <v>392</v>
      </c>
      <c r="B20" s="899" t="s">
        <v>111</v>
      </c>
      <c r="C20" s="899" t="s">
        <v>112</v>
      </c>
      <c r="D20" s="899"/>
      <c r="E20" s="899"/>
      <c r="F20" s="899" t="s">
        <v>109</v>
      </c>
      <c r="G20" s="899" t="s">
        <v>110</v>
      </c>
    </row>
    <row r="21" spans="1:9" ht="18.75" customHeight="1" x14ac:dyDescent="0.25">
      <c r="A21" s="899"/>
      <c r="B21" s="899"/>
      <c r="C21" s="314" t="str">
        <f>IFERROR(YEAR(B2)," ")</f>
        <v xml:space="preserve"> </v>
      </c>
      <c r="D21" s="314" t="str">
        <f>IFERROR((C21+1)," ")</f>
        <v xml:space="preserve"> </v>
      </c>
      <c r="E21" s="314" t="str">
        <f>IFERROR((D21+1)," ")</f>
        <v xml:space="preserve"> </v>
      </c>
      <c r="F21" s="899"/>
      <c r="G21" s="899"/>
    </row>
    <row r="22" spans="1:9" ht="12" customHeight="1" x14ac:dyDescent="0.25">
      <c r="A22" s="231"/>
      <c r="B22" s="232"/>
      <c r="C22" s="232"/>
      <c r="D22" s="233"/>
      <c r="E22" s="232"/>
      <c r="F22" s="234"/>
      <c r="G22" s="146"/>
    </row>
    <row r="23" spans="1:9" x14ac:dyDescent="0.25">
      <c r="A23" s="235"/>
      <c r="B23" s="236"/>
      <c r="C23" s="236"/>
      <c r="D23" s="237"/>
      <c r="E23" s="236"/>
      <c r="F23" s="238"/>
      <c r="G23" s="147"/>
    </row>
    <row r="24" spans="1:9" x14ac:dyDescent="0.25">
      <c r="A24" s="235"/>
      <c r="B24" s="236"/>
      <c r="C24" s="236"/>
      <c r="D24" s="237"/>
      <c r="E24" s="236"/>
      <c r="F24" s="238"/>
      <c r="G24" s="147"/>
    </row>
    <row r="25" spans="1:9" x14ac:dyDescent="0.25">
      <c r="A25" s="235"/>
      <c r="B25" s="236"/>
      <c r="C25" s="236"/>
      <c r="D25" s="237"/>
      <c r="E25" s="236"/>
      <c r="F25" s="238"/>
      <c r="G25" s="147"/>
    </row>
    <row r="26" spans="1:9" x14ac:dyDescent="0.25">
      <c r="A26" s="235"/>
      <c r="B26" s="236"/>
      <c r="C26" s="236"/>
      <c r="D26" s="237"/>
      <c r="E26" s="236"/>
      <c r="F26" s="238"/>
      <c r="G26" s="147"/>
    </row>
    <row r="27" spans="1:9" x14ac:dyDescent="0.25">
      <c r="A27" s="235"/>
      <c r="B27" s="236"/>
      <c r="C27" s="236"/>
      <c r="D27" s="237"/>
      <c r="E27" s="236"/>
      <c r="F27" s="238"/>
      <c r="G27" s="147"/>
    </row>
    <row r="28" spans="1:9" x14ac:dyDescent="0.25">
      <c r="A28" s="235"/>
      <c r="B28" s="236"/>
      <c r="C28" s="236"/>
      <c r="D28" s="237"/>
      <c r="E28" s="236"/>
      <c r="F28" s="238"/>
      <c r="G28" s="147"/>
    </row>
    <row r="29" spans="1:9" x14ac:dyDescent="0.25">
      <c r="A29" s="239"/>
      <c r="B29" s="240"/>
      <c r="C29" s="240"/>
      <c r="D29" s="241"/>
      <c r="E29" s="240"/>
      <c r="F29" s="242"/>
      <c r="G29" s="147"/>
    </row>
    <row r="30" spans="1:9" x14ac:dyDescent="0.25">
      <c r="A30" s="433" t="s">
        <v>30</v>
      </c>
      <c r="B30" s="434">
        <f>SUM(B22:B29)</f>
        <v>0</v>
      </c>
      <c r="C30" s="434">
        <f>SUM(C22:C29)</f>
        <v>0</v>
      </c>
      <c r="D30" s="434">
        <f>SUM(D22:D29)</f>
        <v>0</v>
      </c>
      <c r="E30" s="434">
        <f>SUM(E22:E29)</f>
        <v>0</v>
      </c>
      <c r="F30" s="1"/>
      <c r="G30" s="2"/>
    </row>
    <row r="31" spans="1:9" x14ac:dyDescent="0.25">
      <c r="I31" s="904"/>
    </row>
    <row r="32" spans="1:9" x14ac:dyDescent="0.25">
      <c r="I32" s="904"/>
    </row>
    <row r="33" spans="1:9" ht="18" customHeight="1" x14ac:dyDescent="0.25">
      <c r="A33" s="710" t="s">
        <v>490</v>
      </c>
      <c r="B33" s="711"/>
      <c r="C33" s="711"/>
      <c r="D33" s="711"/>
      <c r="E33" s="711"/>
      <c r="F33" s="711"/>
      <c r="G33" s="711"/>
      <c r="H33" s="712"/>
      <c r="I33" s="904"/>
    </row>
    <row r="34" spans="1:9" ht="15.75" customHeight="1" x14ac:dyDescent="0.25">
      <c r="A34" s="905"/>
      <c r="B34" s="906"/>
      <c r="C34" s="906"/>
      <c r="D34" s="906"/>
      <c r="E34" s="906"/>
      <c r="F34" s="906"/>
      <c r="G34" s="906"/>
      <c r="H34" s="907"/>
      <c r="I34" s="904"/>
    </row>
    <row r="35" spans="1:9" ht="15.75" customHeight="1" x14ac:dyDescent="0.25">
      <c r="A35" s="908"/>
      <c r="B35" s="909"/>
      <c r="C35" s="909"/>
      <c r="D35" s="909"/>
      <c r="E35" s="909"/>
      <c r="F35" s="909"/>
      <c r="G35" s="909"/>
      <c r="H35" s="910"/>
      <c r="I35" s="904"/>
    </row>
    <row r="36" spans="1:9" ht="15.75" customHeight="1" x14ac:dyDescent="0.25">
      <c r="A36" s="911"/>
      <c r="B36" s="912"/>
      <c r="C36" s="912"/>
      <c r="D36" s="912"/>
      <c r="E36" s="912"/>
      <c r="F36" s="912"/>
      <c r="G36" s="912"/>
      <c r="H36" s="913"/>
      <c r="I36" s="904"/>
    </row>
    <row r="37" spans="1:9" x14ac:dyDescent="0.25">
      <c r="I37" s="904"/>
    </row>
    <row r="38" spans="1:9" x14ac:dyDescent="0.25">
      <c r="A38" s="148"/>
      <c r="C38" s="43"/>
      <c r="D38" s="43"/>
      <c r="E38" s="43"/>
      <c r="F38" s="43"/>
      <c r="G38" s="43"/>
      <c r="H38" s="43"/>
      <c r="I38" s="904"/>
    </row>
  </sheetData>
  <sheetProtection sheet="1" objects="1" scenarios="1" insertRows="0"/>
  <mergeCells count="17">
    <mergeCell ref="I31:I38"/>
    <mergeCell ref="A34:H36"/>
    <mergeCell ref="A5:A6"/>
    <mergeCell ref="B5:B6"/>
    <mergeCell ref="C5:D5"/>
    <mergeCell ref="G5:G6"/>
    <mergeCell ref="H5:H6"/>
    <mergeCell ref="A17:F17"/>
    <mergeCell ref="A20:A21"/>
    <mergeCell ref="B20:B21"/>
    <mergeCell ref="C20:E20"/>
    <mergeCell ref="A33:H33"/>
    <mergeCell ref="B1:E1"/>
    <mergeCell ref="A4:H4"/>
    <mergeCell ref="F20:F21"/>
    <mergeCell ref="G20:G21"/>
    <mergeCell ref="A19:G19"/>
  </mergeCells>
  <dataValidations xWindow="526" yWindow="512" count="8">
    <dataValidation type="whole" allowBlank="1" showInputMessage="1" showErrorMessage="1" prompt="Upisati iznos u 000 EUR (bez PDVa)" sqref="B7:F15" xr:uid="{3AD27F7E-34A5-4671-8F2A-F796C332AED2}">
      <formula1>-9.99999999999999E+22</formula1>
      <formula2>9.99999999999999E+23</formula2>
    </dataValidation>
    <dataValidation allowBlank="1" showInputMessage="1" showErrorMessage="1" prompt="Upisati naziv kupca/investitora s kojim je ugovoren posao" sqref="A7:A15" xr:uid="{EDFF4D8A-99D1-4CCD-B34D-8EBD4FC8C7D1}"/>
    <dataValidation type="whole" allowBlank="1" showInputMessage="1" showErrorMessage="1" prompt="Upisati iznos u 000 EUR (bez PDVa)" sqref="C22:E29" xr:uid="{43577822-02E7-417C-8F4B-1A0696A80227}">
      <formula1>-999999999999999000000</formula1>
      <formula2>9.99999999999999E+21</formula2>
    </dataValidation>
    <dataValidation type="whole" allowBlank="1" showInputMessage="1" showErrorMessage="1" prompt="Upisati iznos u 000 EUR, bez PDVa" sqref="B22:B29" xr:uid="{E6E556D4-FD6F-4491-8098-36E0821E065A}">
      <formula1>-9.99999999999999E+21</formula1>
      <formula2>9.99999999999999E+23</formula2>
    </dataValidation>
    <dataValidation allowBlank="1" showInputMessage="1" showErrorMessage="1" prompt="Polje se popunjava automatski temeljem datuma iz polja 'Stanje na dan' iznad tablice" sqref="C6:F6 C21:E21" xr:uid="{41579BF5-D469-43B5-BAD8-48042D758482}"/>
    <dataValidation allowBlank="1" showInputMessage="1" showErrorMessage="1" prompt="Polje se popunjava automatski, nakon upisa datuma na Zahtjevu za obradu" sqref="B2" xr:uid="{25E55E86-AB1E-480D-8F2F-79561E383E5F}"/>
    <dataValidation allowBlank="1" showInputMessage="1" showErrorMessage="1" prompt="Polje se popunjava automatski nakon upisa naziva klijenta na listu Zahtjev za obradu" sqref="B1:E1" xr:uid="{8711B753-2610-4C76-8497-684CE1EC9BD5}"/>
    <dataValidation allowBlank="1" showInputMessage="1" showErrorMessage="1" prompt="Upisati naziv kupca/investitora s kojim se planira ugovoriti posao" sqref="A22:A29" xr:uid="{4F06AEA9-5C82-4EA6-BFFA-3DE01D9B57A7}"/>
  </dataValidations>
  <pageMargins left="0.7" right="0.7" top="0.75" bottom="0.75" header="0.3" footer="0.3"/>
  <pageSetup paperSize="9" scale="9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B0A5-0AF0-446F-8805-7A85DEC87F07}">
  <sheetPr>
    <tabColor rgb="FFF1EDE6"/>
  </sheetPr>
  <dimension ref="A1:E20"/>
  <sheetViews>
    <sheetView zoomScale="90" zoomScaleNormal="90" workbookViewId="0"/>
  </sheetViews>
  <sheetFormatPr defaultRowHeight="15" x14ac:dyDescent="0.25"/>
  <cols>
    <col min="1" max="1" width="20.85546875" style="491" customWidth="1"/>
    <col min="2" max="2" width="11.85546875" style="491" customWidth="1"/>
    <col min="3" max="3" width="9.140625" style="491"/>
    <col min="4" max="5" width="15.85546875" style="491" customWidth="1"/>
    <col min="6" max="16384" width="9.140625" style="491"/>
  </cols>
  <sheetData>
    <row r="1" spans="1:5" s="143" customFormat="1" ht="15" customHeight="1" x14ac:dyDescent="0.25">
      <c r="A1" s="313" t="s">
        <v>73</v>
      </c>
      <c r="B1" s="720" t="str">
        <f>IF(AND('Podaci i zahtjev'!D7=""),"",'Podaci i zahtjev'!D7)</f>
        <v/>
      </c>
      <c r="C1" s="720"/>
      <c r="D1" s="720"/>
      <c r="E1" s="720"/>
    </row>
    <row r="2" spans="1:5" s="143" customFormat="1" ht="15" customHeight="1" x14ac:dyDescent="0.25">
      <c r="A2" s="331" t="s">
        <v>130</v>
      </c>
      <c r="B2" s="339" t="str">
        <f>IF(AND('Podaci i zahtjev'!I49=""),"",'Podaci i zahtjev'!I49)</f>
        <v/>
      </c>
      <c r="C2" s="144"/>
      <c r="E2" s="144"/>
    </row>
    <row r="4" spans="1:5" ht="15.75" x14ac:dyDescent="0.25">
      <c r="A4" s="915" t="s">
        <v>585</v>
      </c>
      <c r="B4" s="916"/>
      <c r="C4" s="917"/>
      <c r="D4" s="915" t="s">
        <v>586</v>
      </c>
      <c r="E4" s="918"/>
    </row>
    <row r="5" spans="1:5" x14ac:dyDescent="0.25">
      <c r="A5" s="530" t="s">
        <v>587</v>
      </c>
      <c r="B5" s="531" t="s">
        <v>588</v>
      </c>
      <c r="C5" s="532" t="s">
        <v>589</v>
      </c>
      <c r="D5" s="533" t="s">
        <v>590</v>
      </c>
      <c r="E5" s="532" t="s">
        <v>591</v>
      </c>
    </row>
    <row r="6" spans="1:5" x14ac:dyDescent="0.25">
      <c r="A6" s="501"/>
      <c r="B6" s="498"/>
      <c r="C6" s="535" t="str">
        <f>IFERROR(B6/$B$19," ")</f>
        <v xml:space="preserve"> </v>
      </c>
      <c r="D6" s="499"/>
      <c r="E6" s="500"/>
    </row>
    <row r="7" spans="1:5" x14ac:dyDescent="0.25">
      <c r="A7" s="502"/>
      <c r="B7" s="492"/>
      <c r="C7" s="535" t="str">
        <f t="shared" ref="C7:C18" si="0">IFERROR(B7/$B$19," ")</f>
        <v xml:space="preserve"> </v>
      </c>
      <c r="D7" s="496"/>
      <c r="E7" s="494"/>
    </row>
    <row r="8" spans="1:5" x14ac:dyDescent="0.25">
      <c r="A8" s="502"/>
      <c r="B8" s="492"/>
      <c r="C8" s="535" t="str">
        <f t="shared" si="0"/>
        <v xml:space="preserve"> </v>
      </c>
      <c r="D8" s="496"/>
      <c r="E8" s="494"/>
    </row>
    <row r="9" spans="1:5" x14ac:dyDescent="0.25">
      <c r="A9" s="502"/>
      <c r="B9" s="492"/>
      <c r="C9" s="535" t="str">
        <f t="shared" si="0"/>
        <v xml:space="preserve"> </v>
      </c>
      <c r="D9" s="496"/>
      <c r="E9" s="494"/>
    </row>
    <row r="10" spans="1:5" x14ac:dyDescent="0.25">
      <c r="A10" s="502"/>
      <c r="B10" s="492"/>
      <c r="C10" s="535" t="str">
        <f t="shared" si="0"/>
        <v xml:space="preserve"> </v>
      </c>
      <c r="D10" s="496"/>
      <c r="E10" s="494"/>
    </row>
    <row r="11" spans="1:5" x14ac:dyDescent="0.25">
      <c r="A11" s="502"/>
      <c r="B11" s="492"/>
      <c r="C11" s="535" t="str">
        <f t="shared" si="0"/>
        <v xml:space="preserve"> </v>
      </c>
      <c r="D11" s="496"/>
      <c r="E11" s="494"/>
    </row>
    <row r="12" spans="1:5" x14ac:dyDescent="0.25">
      <c r="A12" s="502"/>
      <c r="B12" s="492"/>
      <c r="C12" s="535" t="str">
        <f t="shared" si="0"/>
        <v xml:space="preserve"> </v>
      </c>
      <c r="D12" s="496"/>
      <c r="E12" s="494"/>
    </row>
    <row r="13" spans="1:5" x14ac:dyDescent="0.25">
      <c r="A13" s="502"/>
      <c r="B13" s="492"/>
      <c r="C13" s="535" t="str">
        <f t="shared" si="0"/>
        <v xml:space="preserve"> </v>
      </c>
      <c r="D13" s="496"/>
      <c r="E13" s="494"/>
    </row>
    <row r="14" spans="1:5" x14ac:dyDescent="0.25">
      <c r="A14" s="502"/>
      <c r="B14" s="492"/>
      <c r="C14" s="535" t="str">
        <f t="shared" si="0"/>
        <v xml:space="preserve"> </v>
      </c>
      <c r="D14" s="496"/>
      <c r="E14" s="494"/>
    </row>
    <row r="15" spans="1:5" x14ac:dyDescent="0.25">
      <c r="A15" s="502"/>
      <c r="B15" s="492"/>
      <c r="C15" s="535" t="str">
        <f t="shared" si="0"/>
        <v xml:space="preserve"> </v>
      </c>
      <c r="D15" s="496"/>
      <c r="E15" s="494"/>
    </row>
    <row r="16" spans="1:5" x14ac:dyDescent="0.25">
      <c r="A16" s="502"/>
      <c r="B16" s="492"/>
      <c r="C16" s="535" t="str">
        <f t="shared" si="0"/>
        <v xml:space="preserve"> </v>
      </c>
      <c r="D16" s="496"/>
      <c r="E16" s="494"/>
    </row>
    <row r="17" spans="1:5" x14ac:dyDescent="0.25">
      <c r="A17" s="502"/>
      <c r="B17" s="492"/>
      <c r="C17" s="535" t="str">
        <f t="shared" si="0"/>
        <v xml:space="preserve"> </v>
      </c>
      <c r="D17" s="496"/>
      <c r="E17" s="494"/>
    </row>
    <row r="18" spans="1:5" x14ac:dyDescent="0.25">
      <c r="A18" s="503"/>
      <c r="B18" s="493"/>
      <c r="C18" s="535" t="str">
        <f t="shared" si="0"/>
        <v xml:space="preserve"> </v>
      </c>
      <c r="D18" s="497"/>
      <c r="E18" s="495"/>
    </row>
    <row r="19" spans="1:5" x14ac:dyDescent="0.25">
      <c r="A19" s="534" t="s">
        <v>30</v>
      </c>
      <c r="B19" s="537">
        <f>SUM(B6:B18)</f>
        <v>0</v>
      </c>
      <c r="C19" s="565">
        <f>SUM(C6:C18)</f>
        <v>0</v>
      </c>
      <c r="D19" s="538">
        <f>SUM(D6:D18)</f>
        <v>0</v>
      </c>
      <c r="E19" s="539">
        <f>SUM(E6:E18)</f>
        <v>0</v>
      </c>
    </row>
    <row r="20" spans="1:5" x14ac:dyDescent="0.25">
      <c r="D20" s="540" t="str">
        <f>IFERROR(D19/B19," ")</f>
        <v xml:space="preserve"> </v>
      </c>
      <c r="E20" s="536" t="str">
        <f>IFERROR(E19/B19," ")</f>
        <v xml:space="preserve"> </v>
      </c>
    </row>
  </sheetData>
  <sheetProtection algorithmName="SHA-512" hashValue="llB9arou9IgB7+se0vAIewqbquQ220bKKwDxXgdx3z2NaEcdNpzEq5kCoJFYkwG6NmpzK6zj0aJ8pWJLvhYq/A==" saltValue="K5LfdSs3Y3kyLq8twNgKFw==" spinCount="100000" sheet="1" objects="1" scenarios="1" insertRows="0"/>
  <protectedRanges>
    <protectedRange algorithmName="SHA-512" hashValue="3U+HoLKq3BJiN13nREtejjzQk/keIY6sUX1/LbA+UlWutIpAuoCZpcEhMYgiYE9llqDJAhzaqNbC6zLQjR6qYg==" saltValue="uvc1c/N0E75KqxDyRQxUGw==" spinCount="100000" sqref="A5:A19 A4:D4" name="Range1"/>
  </protectedRanges>
  <mergeCells count="3">
    <mergeCell ref="A4:C4"/>
    <mergeCell ref="B1:E1"/>
    <mergeCell ref="D4:E4"/>
  </mergeCells>
  <dataValidations xWindow="214" yWindow="505" count="4">
    <dataValidation allowBlank="1" showInputMessage="1" showErrorMessage="1" prompt="Upisati iznose u 000 EUR" sqref="D6:E18 B6:B18" xr:uid="{E8506326-37F9-45AC-BB8E-8ACD4A17AEF4}"/>
    <dataValidation allowBlank="1" showInputMessage="1" showErrorMessage="1" prompt="Polje se popunjava automatski nakon upisa naziva klijenta na listu Zahtjev za obradu" sqref="B1:E1" xr:uid="{BEE918ED-801E-4090-9D5A-4721881D1CFC}"/>
    <dataValidation allowBlank="1" showInputMessage="1" showErrorMessage="1" prompt="Polje se popunjava automatski, nakon upisa datuma na Zahtjevu za obradu" sqref="B2" xr:uid="{B866728F-3DDA-4D51-9D8C-8621AD74602E}"/>
    <dataValidation allowBlank="1" showInputMessage="1" showErrorMessage="1" prompt="Polje se popunjava automatski temeljem datuma iz polja''Stanje na dan&quot; iznad tablice" sqref="D4" xr:uid="{1F88564A-23D0-4A0C-999C-6817DDD20B31}"/>
  </dataValidations>
  <pageMargins left="0.7" right="0.7" top="0.75" bottom="0.75" header="0.3" footer="0.3"/>
  <pageSetup paperSize="9" orientation="portrait" r:id="rId1"/>
  <ignoredErrors>
    <ignoredError sqref="B18 D18:E18 C6 E19 D20:E20 C1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D319-FD14-4737-8F40-EF79B0962B95}">
  <sheetPr>
    <tabColor rgb="FFF1EDE6"/>
    <pageSetUpPr fitToPage="1"/>
  </sheetPr>
  <dimension ref="A1:L31"/>
  <sheetViews>
    <sheetView showGridLines="0" zoomScale="90" zoomScaleNormal="90" workbookViewId="0"/>
  </sheetViews>
  <sheetFormatPr defaultColWidth="9.140625" defaultRowHeight="12" x14ac:dyDescent="0.25"/>
  <cols>
    <col min="1" max="1" width="27.7109375" style="3" customWidth="1"/>
    <col min="2" max="2" width="17.7109375" style="3" customWidth="1"/>
    <col min="3" max="7" width="13" style="3" customWidth="1"/>
    <col min="8" max="8" width="35.5703125" style="3" customWidth="1"/>
    <col min="9" max="9" width="16" style="3" customWidth="1"/>
    <col min="10" max="10" width="16.5703125" style="3" customWidth="1"/>
    <col min="11" max="13" width="14.85546875" style="3" customWidth="1"/>
    <col min="14" max="16384" width="9.140625" style="3"/>
  </cols>
  <sheetData>
    <row r="1" spans="1:12" s="4" customFormat="1" ht="15" customHeight="1" x14ac:dyDescent="0.25">
      <c r="A1" s="313" t="s">
        <v>73</v>
      </c>
      <c r="B1" s="720" t="str">
        <f>IF(AND('Podaci i zahtjev'!D7=""),"",'Podaci i zahtjev'!D7)</f>
        <v/>
      </c>
      <c r="C1" s="720"/>
      <c r="D1" s="720"/>
      <c r="E1" s="720"/>
      <c r="J1" s="7"/>
    </row>
    <row r="2" spans="1:12" ht="15" customHeight="1" x14ac:dyDescent="0.25">
      <c r="A2" s="331" t="s">
        <v>130</v>
      </c>
      <c r="B2" s="315" t="str">
        <f>IF(AND('Podaci i zahtjev'!I49=""),"",'Podaci i zahtjev'!I49)</f>
        <v/>
      </c>
      <c r="C2" s="30"/>
      <c r="G2" s="87"/>
      <c r="H2" s="111"/>
      <c r="I2" s="109"/>
      <c r="J2" s="110"/>
    </row>
    <row r="3" spans="1:12" x14ac:dyDescent="0.25">
      <c r="A3" s="126"/>
      <c r="B3" s="126"/>
      <c r="C3" s="126"/>
      <c r="D3" s="126"/>
      <c r="E3" s="111"/>
      <c r="F3" s="111"/>
      <c r="G3" s="127"/>
      <c r="H3" s="127"/>
      <c r="I3" s="111"/>
      <c r="J3" s="109"/>
      <c r="K3" s="110"/>
      <c r="L3" s="93"/>
    </row>
    <row r="4" spans="1:12" ht="36" x14ac:dyDescent="0.25">
      <c r="A4" s="921" t="s">
        <v>510</v>
      </c>
      <c r="B4" s="922"/>
      <c r="C4" s="346" t="str">
        <f>IFERROR(YEAR(B2)," ")</f>
        <v xml:space="preserve"> </v>
      </c>
      <c r="D4" s="456" t="str">
        <f>IFERROR((C4+1)," ")</f>
        <v xml:space="preserve"> </v>
      </c>
      <c r="E4" s="456" t="str">
        <f t="shared" ref="E4:G4" si="0">IFERROR((D4+1)," ")</f>
        <v xml:space="preserve"> </v>
      </c>
      <c r="F4" s="456" t="str">
        <f t="shared" si="0"/>
        <v xml:space="preserve"> </v>
      </c>
      <c r="G4" s="456" t="str">
        <f t="shared" si="0"/>
        <v xml:space="preserve"> </v>
      </c>
      <c r="H4" s="527" t="s">
        <v>435</v>
      </c>
    </row>
    <row r="5" spans="1:12" x14ac:dyDescent="0.25">
      <c r="A5" s="932" t="s">
        <v>186</v>
      </c>
      <c r="B5" s="932"/>
      <c r="C5" s="213"/>
      <c r="D5" s="213"/>
      <c r="E5" s="213"/>
      <c r="F5" s="213"/>
      <c r="G5" s="213"/>
      <c r="H5" s="177"/>
    </row>
    <row r="6" spans="1:12" ht="37.5" customHeight="1" x14ac:dyDescent="0.25">
      <c r="A6" s="929" t="s">
        <v>396</v>
      </c>
      <c r="B6" s="929"/>
      <c r="C6" s="257"/>
      <c r="D6" s="257"/>
      <c r="E6" s="257"/>
      <c r="F6" s="257"/>
      <c r="G6" s="257"/>
      <c r="H6" s="258"/>
    </row>
    <row r="7" spans="1:12" x14ac:dyDescent="0.25">
      <c r="A7" s="933" t="s">
        <v>187</v>
      </c>
      <c r="B7" s="933"/>
      <c r="C7" s="347">
        <f>+C5+C6</f>
        <v>0</v>
      </c>
      <c r="D7" s="347">
        <f t="shared" ref="D7:G7" si="1">+D5+D6</f>
        <v>0</v>
      </c>
      <c r="E7" s="347">
        <f t="shared" si="1"/>
        <v>0</v>
      </c>
      <c r="F7" s="347">
        <f t="shared" si="1"/>
        <v>0</v>
      </c>
      <c r="G7" s="347">
        <f t="shared" si="1"/>
        <v>0</v>
      </c>
      <c r="H7" s="262"/>
    </row>
    <row r="8" spans="1:12" x14ac:dyDescent="0.25">
      <c r="A8" s="876" t="s">
        <v>239</v>
      </c>
      <c r="B8" s="876"/>
      <c r="C8" s="257"/>
      <c r="D8" s="257"/>
      <c r="E8" s="257"/>
      <c r="F8" s="257"/>
      <c r="G8" s="257"/>
      <c r="H8" s="261"/>
    </row>
    <row r="9" spans="1:12" x14ac:dyDescent="0.25">
      <c r="A9" s="928" t="s">
        <v>188</v>
      </c>
      <c r="B9" s="928"/>
      <c r="C9" s="347">
        <f>+C10+C11+C12</f>
        <v>0</v>
      </c>
      <c r="D9" s="347">
        <f t="shared" ref="D9:G9" si="2">+D10+D11+D12</f>
        <v>0</v>
      </c>
      <c r="E9" s="347">
        <f t="shared" si="2"/>
        <v>0</v>
      </c>
      <c r="F9" s="347">
        <f t="shared" si="2"/>
        <v>0</v>
      </c>
      <c r="G9" s="347">
        <f t="shared" si="2"/>
        <v>0</v>
      </c>
      <c r="H9" s="262"/>
    </row>
    <row r="10" spans="1:12" x14ac:dyDescent="0.25">
      <c r="A10" s="884" t="s">
        <v>189</v>
      </c>
      <c r="B10" s="884"/>
      <c r="C10" s="214"/>
      <c r="D10" s="214"/>
      <c r="E10" s="214"/>
      <c r="F10" s="214"/>
      <c r="G10" s="214"/>
      <c r="H10" s="69"/>
    </row>
    <row r="11" spans="1:12" x14ac:dyDescent="0.25">
      <c r="A11" s="930" t="s">
        <v>190</v>
      </c>
      <c r="B11" s="930"/>
      <c r="C11" s="214"/>
      <c r="D11" s="214"/>
      <c r="E11" s="214"/>
      <c r="F11" s="214"/>
      <c r="G11" s="214"/>
      <c r="H11" s="73"/>
    </row>
    <row r="12" spans="1:12" x14ac:dyDescent="0.25">
      <c r="A12" s="931" t="s">
        <v>191</v>
      </c>
      <c r="B12" s="931"/>
      <c r="C12" s="257"/>
      <c r="D12" s="257"/>
      <c r="E12" s="257"/>
      <c r="F12" s="257"/>
      <c r="G12" s="257"/>
      <c r="H12" s="258"/>
    </row>
    <row r="13" spans="1:12" x14ac:dyDescent="0.25">
      <c r="A13" s="928" t="s">
        <v>192</v>
      </c>
      <c r="B13" s="928"/>
      <c r="C13" s="347">
        <f>C7-C8-C9</f>
        <v>0</v>
      </c>
      <c r="D13" s="347">
        <f t="shared" ref="D13:G13" si="3">D7-D8-D9</f>
        <v>0</v>
      </c>
      <c r="E13" s="347">
        <f t="shared" si="3"/>
        <v>0</v>
      </c>
      <c r="F13" s="347">
        <f t="shared" si="3"/>
        <v>0</v>
      </c>
      <c r="G13" s="347">
        <f t="shared" si="3"/>
        <v>0</v>
      </c>
      <c r="H13" s="260"/>
    </row>
    <row r="14" spans="1:12" x14ac:dyDescent="0.25">
      <c r="A14" s="925" t="s">
        <v>193</v>
      </c>
      <c r="B14" s="925"/>
      <c r="C14" s="348" t="str">
        <f>IFERROR(C13/C7," ")</f>
        <v xml:space="preserve"> </v>
      </c>
      <c r="D14" s="348" t="str">
        <f t="shared" ref="D14:G14" si="4">IFERROR(D13/D7," ")</f>
        <v xml:space="preserve"> </v>
      </c>
      <c r="E14" s="349" t="str">
        <f t="shared" si="4"/>
        <v xml:space="preserve"> </v>
      </c>
      <c r="F14" s="348" t="str">
        <f t="shared" si="4"/>
        <v xml:space="preserve"> </v>
      </c>
      <c r="G14" s="348" t="str">
        <f t="shared" si="4"/>
        <v xml:space="preserve"> </v>
      </c>
      <c r="H14" s="259"/>
    </row>
    <row r="15" spans="1:12" x14ac:dyDescent="0.25">
      <c r="A15" s="884" t="s">
        <v>180</v>
      </c>
      <c r="B15" s="884"/>
      <c r="C15" s="214"/>
      <c r="D15" s="214"/>
      <c r="E15" s="214"/>
      <c r="F15" s="214"/>
      <c r="G15" s="214"/>
      <c r="H15" s="69"/>
    </row>
    <row r="16" spans="1:12" ht="49.5" customHeight="1" x14ac:dyDescent="0.25">
      <c r="A16" s="929" t="s">
        <v>397</v>
      </c>
      <c r="B16" s="929"/>
      <c r="C16" s="257"/>
      <c r="D16" s="257"/>
      <c r="E16" s="257"/>
      <c r="F16" s="257"/>
      <c r="G16" s="257"/>
      <c r="H16" s="258"/>
    </row>
    <row r="17" spans="1:8" x14ac:dyDescent="0.25">
      <c r="A17" s="928" t="s">
        <v>182</v>
      </c>
      <c r="B17" s="928"/>
      <c r="C17" s="347">
        <f>C13-C15-C16</f>
        <v>0</v>
      </c>
      <c r="D17" s="347">
        <f t="shared" ref="D17:G17" si="5">D13-D15-D16</f>
        <v>0</v>
      </c>
      <c r="E17" s="347">
        <f t="shared" si="5"/>
        <v>0</v>
      </c>
      <c r="F17" s="347">
        <f t="shared" si="5"/>
        <v>0</v>
      </c>
      <c r="G17" s="347">
        <f t="shared" si="5"/>
        <v>0</v>
      </c>
      <c r="H17" s="260"/>
    </row>
    <row r="18" spans="1:8" x14ac:dyDescent="0.25">
      <c r="A18" s="925" t="s">
        <v>194</v>
      </c>
      <c r="B18" s="925"/>
      <c r="C18" s="348" t="str">
        <f>IFERROR(C17/C7," ")</f>
        <v xml:space="preserve"> </v>
      </c>
      <c r="D18" s="348" t="str">
        <f t="shared" ref="D18:G18" si="6">IFERROR(D17/D7," ")</f>
        <v xml:space="preserve"> </v>
      </c>
      <c r="E18" s="348" t="str">
        <f t="shared" si="6"/>
        <v xml:space="preserve"> </v>
      </c>
      <c r="F18" s="348" t="str">
        <f t="shared" si="6"/>
        <v xml:space="preserve"> </v>
      </c>
      <c r="G18" s="348" t="str">
        <f t="shared" si="6"/>
        <v xml:space="preserve"> </v>
      </c>
      <c r="H18" s="259"/>
    </row>
    <row r="19" spans="1:8" ht="12.75" customHeight="1" x14ac:dyDescent="0.25">
      <c r="A19" s="876" t="s">
        <v>195</v>
      </c>
      <c r="B19" s="876"/>
      <c r="C19" s="257"/>
      <c r="D19" s="257"/>
      <c r="E19" s="257"/>
      <c r="F19" s="257"/>
      <c r="G19" s="257"/>
      <c r="H19" s="261"/>
    </row>
    <row r="20" spans="1:8" x14ac:dyDescent="0.25">
      <c r="A20" s="926" t="s">
        <v>436</v>
      </c>
      <c r="B20" s="926"/>
      <c r="C20" s="528">
        <f>+C17-C19</f>
        <v>0</v>
      </c>
      <c r="D20" s="528">
        <f t="shared" ref="D20:G20" si="7">+D17-D19</f>
        <v>0</v>
      </c>
      <c r="E20" s="528">
        <f t="shared" si="7"/>
        <v>0</v>
      </c>
      <c r="F20" s="528">
        <f t="shared" si="7"/>
        <v>0</v>
      </c>
      <c r="G20" s="528">
        <f t="shared" si="7"/>
        <v>0</v>
      </c>
      <c r="H20" s="260"/>
    </row>
    <row r="21" spans="1:8" x14ac:dyDescent="0.25">
      <c r="A21" s="927" t="s">
        <v>196</v>
      </c>
      <c r="B21" s="927"/>
      <c r="C21" s="350" t="str">
        <f>IFERROR(C20/C7," ")</f>
        <v xml:space="preserve"> </v>
      </c>
      <c r="D21" s="350" t="str">
        <f t="shared" ref="D21:G21" si="8">IFERROR(D20/D7," ")</f>
        <v xml:space="preserve"> </v>
      </c>
      <c r="E21" s="350" t="str">
        <f t="shared" si="8"/>
        <v xml:space="preserve"> </v>
      </c>
      <c r="F21" s="350" t="str">
        <f t="shared" si="8"/>
        <v xml:space="preserve"> </v>
      </c>
      <c r="G21" s="350" t="str">
        <f t="shared" si="8"/>
        <v xml:space="preserve"> </v>
      </c>
      <c r="H21" s="260"/>
    </row>
    <row r="22" spans="1:8" x14ac:dyDescent="0.25">
      <c r="A22" s="926" t="s">
        <v>437</v>
      </c>
      <c r="B22" s="926"/>
      <c r="C22" s="263"/>
      <c r="D22" s="263"/>
      <c r="E22" s="263"/>
      <c r="F22" s="263"/>
      <c r="G22" s="263"/>
      <c r="H22" s="260"/>
    </row>
    <row r="25" spans="1:8" ht="19.5" customHeight="1" x14ac:dyDescent="0.25">
      <c r="A25" s="921" t="s">
        <v>228</v>
      </c>
      <c r="B25" s="922"/>
      <c r="C25" s="346" t="str">
        <f>IFERROR(YEAR(B2)," ")</f>
        <v xml:space="preserve"> </v>
      </c>
      <c r="D25" s="456" t="str">
        <f>IFERROR((C25+1)," ")</f>
        <v xml:space="preserve"> </v>
      </c>
      <c r="E25" s="456" t="str">
        <f t="shared" ref="E25:G25" si="9">IFERROR((D25+1)," ")</f>
        <v xml:space="preserve"> </v>
      </c>
      <c r="F25" s="456" t="str">
        <f t="shared" si="9"/>
        <v xml:space="preserve"> </v>
      </c>
      <c r="G25" s="456" t="str">
        <f t="shared" si="9"/>
        <v xml:space="preserve"> </v>
      </c>
      <c r="H25" s="504" t="s">
        <v>232</v>
      </c>
    </row>
    <row r="26" spans="1:8" x14ac:dyDescent="0.25">
      <c r="A26" s="923" t="s">
        <v>229</v>
      </c>
      <c r="B26" s="923"/>
      <c r="C26" s="303"/>
      <c r="D26" s="213"/>
      <c r="E26" s="213"/>
      <c r="F26" s="213"/>
      <c r="G26" s="213"/>
      <c r="H26" s="248"/>
    </row>
    <row r="27" spans="1:8" x14ac:dyDescent="0.25">
      <c r="A27" s="919" t="s">
        <v>233</v>
      </c>
      <c r="B27" s="919"/>
      <c r="C27" s="529">
        <f>+C28+C29</f>
        <v>0</v>
      </c>
      <c r="D27" s="529">
        <f t="shared" ref="D27:G27" si="10">+D28+D29</f>
        <v>0</v>
      </c>
      <c r="E27" s="529">
        <f t="shared" si="10"/>
        <v>0</v>
      </c>
      <c r="F27" s="529">
        <f t="shared" si="10"/>
        <v>0</v>
      </c>
      <c r="G27" s="529">
        <f t="shared" si="10"/>
        <v>0</v>
      </c>
      <c r="H27" s="486"/>
    </row>
    <row r="28" spans="1:8" x14ac:dyDescent="0.25">
      <c r="A28" s="924" t="s">
        <v>230</v>
      </c>
      <c r="B28" s="924"/>
      <c r="C28" s="215"/>
      <c r="D28" s="215"/>
      <c r="E28" s="215"/>
      <c r="F28" s="215"/>
      <c r="G28" s="215"/>
      <c r="H28" s="486"/>
    </row>
    <row r="29" spans="1:8" x14ac:dyDescent="0.25">
      <c r="A29" s="924" t="s">
        <v>231</v>
      </c>
      <c r="B29" s="924"/>
      <c r="C29" s="215"/>
      <c r="D29" s="215"/>
      <c r="E29" s="215"/>
      <c r="F29" s="215"/>
      <c r="G29" s="215"/>
      <c r="H29" s="486"/>
    </row>
    <row r="30" spans="1:8" x14ac:dyDescent="0.25">
      <c r="A30" s="919" t="s">
        <v>237</v>
      </c>
      <c r="B30" s="919"/>
      <c r="C30" s="215"/>
      <c r="D30" s="215"/>
      <c r="E30" s="215"/>
      <c r="F30" s="215"/>
      <c r="G30" s="215"/>
      <c r="H30" s="486"/>
    </row>
    <row r="31" spans="1:8" x14ac:dyDescent="0.25">
      <c r="A31" s="920" t="s">
        <v>238</v>
      </c>
      <c r="B31" s="920"/>
      <c r="C31" s="216"/>
      <c r="D31" s="216"/>
      <c r="E31" s="216"/>
      <c r="F31" s="216"/>
      <c r="G31" s="216"/>
      <c r="H31" s="487"/>
    </row>
  </sheetData>
  <sheetProtection algorithmName="SHA-512" hashValue="cVNubcio74HzLZrzXVbyc/MH0h8fwrxhTzASkp1T4SjNWWCedzgjBWtaG7bK7yvdpaA8gNXxGxdvXX5fYb6g8A==" saltValue="25Tm4gRrd6AjCATQ5P8u8Q==" spinCount="100000" sheet="1" objects="1" scenarios="1"/>
  <protectedRanges>
    <protectedRange algorithmName="SHA-512" hashValue="3U+HoLKq3BJiN13nREtejjzQk/keIY6sUX1/LbA+UlWutIpAuoCZpcEhMYgiYE9llqDJAhzaqNbC6zLQjR6qYg==" saltValue="uvc1c/N0E75KqxDyRQxUGw==" spinCount="100000" sqref="A4:B31 C4 H4" name="Range1"/>
    <protectedRange algorithmName="SHA-512" hashValue="3U+HoLKq3BJiN13nREtejjzQk/keIY6sUX1/LbA+UlWutIpAuoCZpcEhMYgiYE9llqDJAhzaqNbC6zLQjR6qYg==" saltValue="uvc1c/N0E75KqxDyRQxUGw==" spinCount="100000" sqref="D4:G4" name="Range1_1"/>
    <protectedRange algorithmName="SHA-512" hashValue="3U+HoLKq3BJiN13nREtejjzQk/keIY6sUX1/LbA+UlWutIpAuoCZpcEhMYgiYE9llqDJAhzaqNbC6zLQjR6qYg==" saltValue="uvc1c/N0E75KqxDyRQxUGw==" spinCount="100000" sqref="D25:G25" name="Range1_2"/>
  </protectedRanges>
  <mergeCells count="27"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0:B30"/>
    <mergeCell ref="A31:B31"/>
    <mergeCell ref="A25:B25"/>
    <mergeCell ref="A26:B26"/>
    <mergeCell ref="A27:B27"/>
    <mergeCell ref="A28:B28"/>
    <mergeCell ref="A29:B29"/>
  </mergeCells>
  <dataValidations count="7">
    <dataValidation allowBlank="1" showInputMessage="1" showErrorMessage="1" prompt="Polje se popunjava automatski, nakon upisa datuma na Zahtjevu za obradu" sqref="I2 B2" xr:uid="{913D6AA3-7FD3-4E34-9110-978CC2CCC287}"/>
    <dataValidation allowBlank="1" showInputMessage="1" showErrorMessage="1" prompt="Upisati komentar na značajnije promjene u odnosu na tekuću godinu (porast/pad prihoda, profitabilnosti i sl.)" sqref="H23:H24" xr:uid="{90948657-3934-4899-91C2-71FD660F3972}"/>
    <dataValidation allowBlank="1" showInputMessage="1" showErrorMessage="1" prompt="Opisati vrstu investicije (npr. kupnja zemljišta, opreme, troškovi osoblja i sl.)" sqref="A26:A28 A30:A31" xr:uid="{A0077094-2F50-45AF-BF90-7ED6F239A817}"/>
    <dataValidation allowBlank="1" showInputMessage="1" showErrorMessage="1" prompt="Polje se popunjava automatski nakon upisa naziva klijenta na listu Zahtjev za obradu" sqref="B1:E1" xr:uid="{8139EC06-C246-43E8-B9E5-1FFC5C75396C}"/>
    <dataValidation allowBlank="1" showInputMessage="1" sqref="H5:H22" xr:uid="{1515F6B8-BA88-4128-A5BE-C0A5C23D4544}"/>
    <dataValidation allowBlank="1" showInputMessage="1" showErrorMessage="1" prompt="Polje se popunjava automatski temeljem datuma iz polja''Stanje na dan&quot; iznad tablice" sqref="C4:G4 C25:G25" xr:uid="{3D96CAE3-6241-4B24-A938-74F8B296B4B7}"/>
    <dataValidation allowBlank="1" showInputMessage="1" showErrorMessage="1" prompt="Upisati iznose u 000 EUR" sqref="C5:G6 C8:G8 C10:G12 C15:G16 C19:G19 C26:G26 C28:G31" xr:uid="{112D1E44-4C01-46BA-B8D7-705E20F9675F}"/>
  </dataValidations>
  <pageMargins left="0.7" right="0.7" top="0.75" bottom="0.75" header="0.3" footer="0.3"/>
  <pageSetup paperSize="9" scale="89" fitToHeight="0" orientation="landscape" r:id="rId1"/>
  <ignoredErrors>
    <ignoredError sqref="C27:G2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F1B0-7BC8-461C-90C8-8D1C124AE721}">
  <sheetPr>
    <tabColor rgb="FFF1EDE6"/>
    <pageSetUpPr fitToPage="1"/>
  </sheetPr>
  <dimension ref="A1:P199"/>
  <sheetViews>
    <sheetView showGridLines="0" zoomScale="90" zoomScaleNormal="90" workbookViewId="0"/>
  </sheetViews>
  <sheetFormatPr defaultColWidth="9.140625" defaultRowHeight="12" x14ac:dyDescent="0.2"/>
  <cols>
    <col min="1" max="1" width="27.5703125" style="10" customWidth="1"/>
    <col min="2" max="2" width="16.85546875" style="10" customWidth="1"/>
    <col min="3" max="3" width="15.85546875" style="10" customWidth="1"/>
    <col min="4" max="4" width="17.42578125" style="10" customWidth="1"/>
    <col min="5" max="5" width="4.28515625" style="10" bestFit="1" customWidth="1"/>
    <col min="6" max="15" width="11.7109375" style="10" customWidth="1"/>
    <col min="16" max="16" width="15.42578125" style="10" customWidth="1"/>
    <col min="17" max="16384" width="9.140625" style="10"/>
  </cols>
  <sheetData>
    <row r="1" spans="1:16" s="4" customFormat="1" ht="18.75" customHeight="1" x14ac:dyDescent="0.25">
      <c r="A1" s="313" t="s">
        <v>530</v>
      </c>
      <c r="B1" s="937"/>
      <c r="C1" s="937"/>
      <c r="D1" s="937"/>
      <c r="H1" s="7"/>
    </row>
    <row r="2" spans="1:16" s="4" customFormat="1" ht="18.75" customHeight="1" x14ac:dyDescent="0.25">
      <c r="A2" s="313" t="s">
        <v>529</v>
      </c>
      <c r="B2" s="937"/>
      <c r="C2" s="937"/>
      <c r="D2" s="937"/>
      <c r="H2" s="7"/>
    </row>
    <row r="3" spans="1:16" ht="17.25" customHeight="1" x14ac:dyDescent="0.2">
      <c r="A3" s="96"/>
      <c r="B3" s="96"/>
      <c r="C3" s="96"/>
      <c r="D3" s="95"/>
      <c r="E3" s="97"/>
      <c r="F3" s="95"/>
      <c r="G3" s="91"/>
      <c r="H3" s="92"/>
      <c r="I3" s="93"/>
    </row>
    <row r="4" spans="1:16" ht="24.75" customHeight="1" x14ac:dyDescent="0.2">
      <c r="A4" s="941" t="s">
        <v>395</v>
      </c>
      <c r="B4" s="942"/>
      <c r="C4" s="942"/>
      <c r="D4" s="943"/>
      <c r="E4" s="938" t="s">
        <v>241</v>
      </c>
      <c r="F4" s="269" t="s">
        <v>242</v>
      </c>
      <c r="G4" s="269" t="s">
        <v>242</v>
      </c>
      <c r="H4" s="269" t="s">
        <v>242</v>
      </c>
      <c r="I4" s="269" t="s">
        <v>242</v>
      </c>
      <c r="J4" s="269" t="s">
        <v>242</v>
      </c>
      <c r="K4" s="269" t="s">
        <v>242</v>
      </c>
      <c r="L4" s="269" t="s">
        <v>242</v>
      </c>
      <c r="M4" s="269" t="s">
        <v>242</v>
      </c>
      <c r="N4" s="938" t="s">
        <v>30</v>
      </c>
      <c r="O4" s="940" t="s">
        <v>243</v>
      </c>
      <c r="P4" s="938" t="s">
        <v>244</v>
      </c>
    </row>
    <row r="5" spans="1:16" ht="19.5" customHeight="1" x14ac:dyDescent="0.2">
      <c r="A5" s="351" t="s">
        <v>527</v>
      </c>
      <c r="B5" s="944"/>
      <c r="C5" s="944"/>
      <c r="D5" s="945"/>
      <c r="E5" s="938"/>
      <c r="F5" s="268" t="s">
        <v>245</v>
      </c>
      <c r="G5" s="268" t="s">
        <v>245</v>
      </c>
      <c r="H5" s="268" t="s">
        <v>245</v>
      </c>
      <c r="I5" s="268" t="s">
        <v>245</v>
      </c>
      <c r="J5" s="268" t="s">
        <v>245</v>
      </c>
      <c r="K5" s="268" t="s">
        <v>245</v>
      </c>
      <c r="L5" s="268" t="s">
        <v>245</v>
      </c>
      <c r="M5" s="268" t="s">
        <v>245</v>
      </c>
      <c r="N5" s="938"/>
      <c r="O5" s="940"/>
      <c r="P5" s="938"/>
    </row>
    <row r="6" spans="1:16" x14ac:dyDescent="0.2">
      <c r="A6" s="352"/>
      <c r="B6" s="353"/>
      <c r="C6" s="353"/>
      <c r="D6" s="353"/>
      <c r="E6" s="353"/>
      <c r="F6" s="354"/>
      <c r="G6" s="355"/>
      <c r="H6" s="355"/>
      <c r="I6" s="355"/>
      <c r="J6" s="355"/>
      <c r="K6" s="355"/>
      <c r="L6" s="355"/>
      <c r="M6" s="356"/>
      <c r="N6" s="356"/>
      <c r="O6" s="353"/>
      <c r="P6" s="357"/>
    </row>
    <row r="7" spans="1:16" x14ac:dyDescent="0.2">
      <c r="A7" s="939" t="s">
        <v>441</v>
      </c>
      <c r="B7" s="939"/>
      <c r="C7" s="939"/>
      <c r="D7" s="939"/>
      <c r="E7" s="217">
        <v>128</v>
      </c>
      <c r="F7" s="218">
        <f>SUM(F8:F12)</f>
        <v>0</v>
      </c>
      <c r="G7" s="218">
        <f t="shared" ref="G7:O7" si="0">SUM(G8:G12)</f>
        <v>0</v>
      </c>
      <c r="H7" s="218">
        <f t="shared" si="0"/>
        <v>0</v>
      </c>
      <c r="I7" s="218">
        <f t="shared" si="0"/>
        <v>0</v>
      </c>
      <c r="J7" s="218">
        <f t="shared" si="0"/>
        <v>0</v>
      </c>
      <c r="K7" s="218">
        <f t="shared" si="0"/>
        <v>0</v>
      </c>
      <c r="L7" s="218">
        <f t="shared" si="0"/>
        <v>0</v>
      </c>
      <c r="M7" s="218">
        <f t="shared" si="0"/>
        <v>0</v>
      </c>
      <c r="N7" s="358">
        <f t="shared" si="0"/>
        <v>0</v>
      </c>
      <c r="O7" s="218">
        <f t="shared" si="0"/>
        <v>0</v>
      </c>
      <c r="P7" s="362">
        <f>+N7-O7</f>
        <v>0</v>
      </c>
    </row>
    <row r="8" spans="1:16" x14ac:dyDescent="0.2">
      <c r="A8" s="934" t="s">
        <v>246</v>
      </c>
      <c r="B8" s="934"/>
      <c r="C8" s="934"/>
      <c r="D8" s="934"/>
      <c r="E8" s="219">
        <v>129</v>
      </c>
      <c r="F8" s="220"/>
      <c r="G8" s="220"/>
      <c r="H8" s="220"/>
      <c r="I8" s="220"/>
      <c r="J8" s="220"/>
      <c r="K8" s="220"/>
      <c r="L8" s="220"/>
      <c r="M8" s="220"/>
      <c r="N8" s="359">
        <f>SUM(F8:M8)</f>
        <v>0</v>
      </c>
      <c r="O8" s="220"/>
      <c r="P8" s="363">
        <f t="shared" ref="P8:P67" si="1">+N8-O8</f>
        <v>0</v>
      </c>
    </row>
    <row r="9" spans="1:16" x14ac:dyDescent="0.2">
      <c r="A9" s="934" t="s">
        <v>247</v>
      </c>
      <c r="B9" s="934"/>
      <c r="C9" s="934"/>
      <c r="D9" s="934"/>
      <c r="E9" s="219">
        <v>130</v>
      </c>
      <c r="F9" s="220"/>
      <c r="G9" s="220"/>
      <c r="H9" s="220"/>
      <c r="I9" s="220"/>
      <c r="J9" s="220"/>
      <c r="K9" s="220"/>
      <c r="L9" s="220"/>
      <c r="M9" s="220"/>
      <c r="N9" s="359">
        <f t="shared" ref="N9:N46" si="2">SUM(F9:M9)</f>
        <v>0</v>
      </c>
      <c r="O9" s="220"/>
      <c r="P9" s="363">
        <f t="shared" si="1"/>
        <v>0</v>
      </c>
    </row>
    <row r="10" spans="1:16" x14ac:dyDescent="0.2">
      <c r="A10" s="934" t="s">
        <v>248</v>
      </c>
      <c r="B10" s="934"/>
      <c r="C10" s="934"/>
      <c r="D10" s="934"/>
      <c r="E10" s="219">
        <v>131</v>
      </c>
      <c r="F10" s="220"/>
      <c r="G10" s="220"/>
      <c r="H10" s="220"/>
      <c r="I10" s="220"/>
      <c r="J10" s="220"/>
      <c r="K10" s="220"/>
      <c r="L10" s="220"/>
      <c r="M10" s="220"/>
      <c r="N10" s="359">
        <f t="shared" si="2"/>
        <v>0</v>
      </c>
      <c r="O10" s="220"/>
      <c r="P10" s="363">
        <f t="shared" si="1"/>
        <v>0</v>
      </c>
    </row>
    <row r="11" spans="1:16" x14ac:dyDescent="0.2">
      <c r="A11" s="934" t="s">
        <v>249</v>
      </c>
      <c r="B11" s="934"/>
      <c r="C11" s="934"/>
      <c r="D11" s="934"/>
      <c r="E11" s="219">
        <v>132</v>
      </c>
      <c r="F11" s="220"/>
      <c r="G11" s="220"/>
      <c r="H11" s="220"/>
      <c r="I11" s="220"/>
      <c r="J11" s="220"/>
      <c r="K11" s="220"/>
      <c r="L11" s="220"/>
      <c r="M11" s="220"/>
      <c r="N11" s="359">
        <f t="shared" si="2"/>
        <v>0</v>
      </c>
      <c r="O11" s="220"/>
      <c r="P11" s="363">
        <f t="shared" si="1"/>
        <v>0</v>
      </c>
    </row>
    <row r="12" spans="1:16" x14ac:dyDescent="0.2">
      <c r="A12" s="934" t="s">
        <v>250</v>
      </c>
      <c r="B12" s="934"/>
      <c r="C12" s="934"/>
      <c r="D12" s="934"/>
      <c r="E12" s="219">
        <v>133</v>
      </c>
      <c r="F12" s="220"/>
      <c r="G12" s="220"/>
      <c r="H12" s="220"/>
      <c r="I12" s="220"/>
      <c r="J12" s="220"/>
      <c r="K12" s="220"/>
      <c r="L12" s="220"/>
      <c r="M12" s="220"/>
      <c r="N12" s="359">
        <f t="shared" si="2"/>
        <v>0</v>
      </c>
      <c r="O12" s="220"/>
      <c r="P12" s="363">
        <f t="shared" si="1"/>
        <v>0</v>
      </c>
    </row>
    <row r="13" spans="1:16" x14ac:dyDescent="0.2">
      <c r="A13" s="935" t="s">
        <v>581</v>
      </c>
      <c r="B13" s="935"/>
      <c r="C13" s="935"/>
      <c r="D13" s="935"/>
      <c r="E13" s="219">
        <v>134</v>
      </c>
      <c r="F13" s="221">
        <f>SUM(F14+F15+F19+F23+F24+F25+F28+F35)</f>
        <v>0</v>
      </c>
      <c r="G13" s="221">
        <f t="shared" ref="G13:O13" si="3">SUM(G14+G15+G19+G23+G24+G25+G28+G35)</f>
        <v>0</v>
      </c>
      <c r="H13" s="221">
        <f>SUM(H14+H15+H19+H23+H24+H25+H28+H35)</f>
        <v>0</v>
      </c>
      <c r="I13" s="221">
        <f t="shared" si="3"/>
        <v>0</v>
      </c>
      <c r="J13" s="221">
        <f t="shared" si="3"/>
        <v>0</v>
      </c>
      <c r="K13" s="221">
        <f t="shared" si="3"/>
        <v>0</v>
      </c>
      <c r="L13" s="221">
        <f t="shared" si="3"/>
        <v>0</v>
      </c>
      <c r="M13" s="221">
        <f t="shared" si="3"/>
        <v>0</v>
      </c>
      <c r="N13" s="360">
        <f>SUM(N14+N15+N19+N23+N24+N25+N28+N35)</f>
        <v>0</v>
      </c>
      <c r="O13" s="221">
        <f t="shared" si="3"/>
        <v>0</v>
      </c>
      <c r="P13" s="364">
        <f t="shared" si="1"/>
        <v>0</v>
      </c>
    </row>
    <row r="14" spans="1:16" x14ac:dyDescent="0.2">
      <c r="A14" s="934" t="s">
        <v>251</v>
      </c>
      <c r="B14" s="934"/>
      <c r="C14" s="934"/>
      <c r="D14" s="934"/>
      <c r="E14" s="219">
        <v>135</v>
      </c>
      <c r="F14" s="220"/>
      <c r="G14" s="220"/>
      <c r="H14" s="220"/>
      <c r="I14" s="220"/>
      <c r="J14" s="220"/>
      <c r="K14" s="220"/>
      <c r="L14" s="220"/>
      <c r="M14" s="220"/>
      <c r="N14" s="359">
        <f t="shared" si="2"/>
        <v>0</v>
      </c>
      <c r="O14" s="220"/>
      <c r="P14" s="363">
        <f t="shared" si="1"/>
        <v>0</v>
      </c>
    </row>
    <row r="15" spans="1:16" x14ac:dyDescent="0.2">
      <c r="A15" s="934" t="s">
        <v>442</v>
      </c>
      <c r="B15" s="934"/>
      <c r="C15" s="934"/>
      <c r="D15" s="934"/>
      <c r="E15" s="219">
        <v>136</v>
      </c>
      <c r="F15" s="221">
        <f>SUM(F16+F17+F18)</f>
        <v>0</v>
      </c>
      <c r="G15" s="221">
        <f t="shared" ref="G15:O15" si="4">SUM(G16+G17+G18)</f>
        <v>0</v>
      </c>
      <c r="H15" s="221">
        <f t="shared" si="4"/>
        <v>0</v>
      </c>
      <c r="I15" s="221">
        <f t="shared" si="4"/>
        <v>0</v>
      </c>
      <c r="J15" s="221">
        <f t="shared" si="4"/>
        <v>0</v>
      </c>
      <c r="K15" s="221">
        <f t="shared" si="4"/>
        <v>0</v>
      </c>
      <c r="L15" s="221">
        <f t="shared" si="4"/>
        <v>0</v>
      </c>
      <c r="M15" s="221">
        <f t="shared" si="4"/>
        <v>0</v>
      </c>
      <c r="N15" s="360">
        <f t="shared" si="4"/>
        <v>0</v>
      </c>
      <c r="O15" s="221">
        <f t="shared" si="4"/>
        <v>0</v>
      </c>
      <c r="P15" s="364">
        <f t="shared" si="1"/>
        <v>0</v>
      </c>
    </row>
    <row r="16" spans="1:16" x14ac:dyDescent="0.2">
      <c r="A16" s="936" t="s">
        <v>252</v>
      </c>
      <c r="B16" s="936"/>
      <c r="C16" s="936"/>
      <c r="D16" s="936"/>
      <c r="E16" s="219">
        <v>137</v>
      </c>
      <c r="F16" s="220"/>
      <c r="G16" s="220"/>
      <c r="H16" s="220"/>
      <c r="I16" s="220"/>
      <c r="J16" s="220"/>
      <c r="K16" s="220"/>
      <c r="L16" s="220"/>
      <c r="M16" s="220"/>
      <c r="N16" s="359">
        <f t="shared" si="2"/>
        <v>0</v>
      </c>
      <c r="O16" s="220"/>
      <c r="P16" s="363">
        <f t="shared" si="1"/>
        <v>0</v>
      </c>
    </row>
    <row r="17" spans="1:16" x14ac:dyDescent="0.2">
      <c r="A17" s="936" t="s">
        <v>253</v>
      </c>
      <c r="B17" s="936"/>
      <c r="C17" s="936"/>
      <c r="D17" s="936"/>
      <c r="E17" s="219">
        <v>138</v>
      </c>
      <c r="F17" s="220"/>
      <c r="G17" s="220"/>
      <c r="H17" s="220"/>
      <c r="I17" s="220"/>
      <c r="J17" s="220"/>
      <c r="K17" s="220"/>
      <c r="L17" s="220"/>
      <c r="M17" s="220"/>
      <c r="N17" s="359">
        <f t="shared" si="2"/>
        <v>0</v>
      </c>
      <c r="O17" s="220"/>
      <c r="P17" s="363">
        <f t="shared" si="1"/>
        <v>0</v>
      </c>
    </row>
    <row r="18" spans="1:16" x14ac:dyDescent="0.2">
      <c r="A18" s="936" t="s">
        <v>254</v>
      </c>
      <c r="B18" s="936"/>
      <c r="C18" s="936"/>
      <c r="D18" s="936"/>
      <c r="E18" s="219">
        <v>139</v>
      </c>
      <c r="F18" s="220"/>
      <c r="G18" s="220"/>
      <c r="H18" s="220"/>
      <c r="I18" s="220"/>
      <c r="J18" s="220"/>
      <c r="K18" s="220"/>
      <c r="L18" s="220"/>
      <c r="M18" s="220"/>
      <c r="N18" s="359">
        <f t="shared" si="2"/>
        <v>0</v>
      </c>
      <c r="O18" s="220"/>
      <c r="P18" s="363">
        <f t="shared" si="1"/>
        <v>0</v>
      </c>
    </row>
    <row r="19" spans="1:16" ht="12.75" customHeight="1" x14ac:dyDescent="0.2">
      <c r="A19" s="934" t="s">
        <v>443</v>
      </c>
      <c r="B19" s="934"/>
      <c r="C19" s="934"/>
      <c r="D19" s="934"/>
      <c r="E19" s="219">
        <v>140</v>
      </c>
      <c r="F19" s="222">
        <f>SUM(F20:F22)</f>
        <v>0</v>
      </c>
      <c r="G19" s="222">
        <f t="shared" ref="G19:O19" si="5">SUM(G20:G22)</f>
        <v>0</v>
      </c>
      <c r="H19" s="222">
        <f t="shared" si="5"/>
        <v>0</v>
      </c>
      <c r="I19" s="222">
        <f t="shared" si="5"/>
        <v>0</v>
      </c>
      <c r="J19" s="222">
        <f t="shared" si="5"/>
        <v>0</v>
      </c>
      <c r="K19" s="222">
        <f t="shared" si="5"/>
        <v>0</v>
      </c>
      <c r="L19" s="222">
        <f t="shared" si="5"/>
        <v>0</v>
      </c>
      <c r="M19" s="222">
        <f t="shared" si="5"/>
        <v>0</v>
      </c>
      <c r="N19" s="360">
        <f t="shared" si="5"/>
        <v>0</v>
      </c>
      <c r="O19" s="222">
        <f t="shared" si="5"/>
        <v>0</v>
      </c>
      <c r="P19" s="365">
        <f t="shared" si="1"/>
        <v>0</v>
      </c>
    </row>
    <row r="20" spans="1:16" x14ac:dyDescent="0.2">
      <c r="A20" s="936" t="s">
        <v>255</v>
      </c>
      <c r="B20" s="936"/>
      <c r="C20" s="936"/>
      <c r="D20" s="936"/>
      <c r="E20" s="219">
        <v>141</v>
      </c>
      <c r="F20" s="220"/>
      <c r="G20" s="220"/>
      <c r="H20" s="220"/>
      <c r="I20" s="220"/>
      <c r="J20" s="220"/>
      <c r="K20" s="220"/>
      <c r="L20" s="220"/>
      <c r="M20" s="220"/>
      <c r="N20" s="359">
        <f t="shared" si="2"/>
        <v>0</v>
      </c>
      <c r="O20" s="220"/>
      <c r="P20" s="363">
        <f t="shared" si="1"/>
        <v>0</v>
      </c>
    </row>
    <row r="21" spans="1:16" x14ac:dyDescent="0.2">
      <c r="A21" s="936" t="s">
        <v>256</v>
      </c>
      <c r="B21" s="936"/>
      <c r="C21" s="936"/>
      <c r="D21" s="936"/>
      <c r="E21" s="219">
        <v>142</v>
      </c>
      <c r="F21" s="220"/>
      <c r="G21" s="220"/>
      <c r="H21" s="220"/>
      <c r="I21" s="220"/>
      <c r="J21" s="220"/>
      <c r="K21" s="220"/>
      <c r="L21" s="220"/>
      <c r="M21" s="220"/>
      <c r="N21" s="359">
        <f t="shared" si="2"/>
        <v>0</v>
      </c>
      <c r="O21" s="220"/>
      <c r="P21" s="363">
        <f t="shared" si="1"/>
        <v>0</v>
      </c>
    </row>
    <row r="22" spans="1:16" x14ac:dyDescent="0.2">
      <c r="A22" s="936" t="s">
        <v>257</v>
      </c>
      <c r="B22" s="936"/>
      <c r="C22" s="936"/>
      <c r="D22" s="936"/>
      <c r="E22" s="219">
        <v>143</v>
      </c>
      <c r="F22" s="220"/>
      <c r="G22" s="220"/>
      <c r="H22" s="220"/>
      <c r="I22" s="220"/>
      <c r="J22" s="220"/>
      <c r="K22" s="220"/>
      <c r="L22" s="220"/>
      <c r="M22" s="220"/>
      <c r="N22" s="359">
        <f t="shared" si="2"/>
        <v>0</v>
      </c>
      <c r="O22" s="220"/>
      <c r="P22" s="363">
        <f t="shared" si="1"/>
        <v>0</v>
      </c>
    </row>
    <row r="23" spans="1:16" x14ac:dyDescent="0.2">
      <c r="A23" s="934" t="s">
        <v>258</v>
      </c>
      <c r="B23" s="934"/>
      <c r="C23" s="934"/>
      <c r="D23" s="934"/>
      <c r="E23" s="219">
        <v>144</v>
      </c>
      <c r="F23" s="220"/>
      <c r="G23" s="220"/>
      <c r="H23" s="220"/>
      <c r="I23" s="220"/>
      <c r="J23" s="220"/>
      <c r="K23" s="220"/>
      <c r="L23" s="220"/>
      <c r="M23" s="220"/>
      <c r="N23" s="359">
        <f t="shared" si="2"/>
        <v>0</v>
      </c>
      <c r="O23" s="220"/>
      <c r="P23" s="363">
        <f t="shared" si="1"/>
        <v>0</v>
      </c>
    </row>
    <row r="24" spans="1:16" x14ac:dyDescent="0.2">
      <c r="A24" s="934" t="s">
        <v>259</v>
      </c>
      <c r="B24" s="934"/>
      <c r="C24" s="934"/>
      <c r="D24" s="934"/>
      <c r="E24" s="219">
        <v>145</v>
      </c>
      <c r="F24" s="220"/>
      <c r="G24" s="220"/>
      <c r="H24" s="220"/>
      <c r="I24" s="220"/>
      <c r="J24" s="220"/>
      <c r="K24" s="220"/>
      <c r="L24" s="220"/>
      <c r="M24" s="220"/>
      <c r="N24" s="359">
        <f t="shared" si="2"/>
        <v>0</v>
      </c>
      <c r="O24" s="220"/>
      <c r="P24" s="363">
        <f t="shared" si="1"/>
        <v>0</v>
      </c>
    </row>
    <row r="25" spans="1:16" x14ac:dyDescent="0.2">
      <c r="A25" s="934" t="s">
        <v>444</v>
      </c>
      <c r="B25" s="934"/>
      <c r="C25" s="934"/>
      <c r="D25" s="934"/>
      <c r="E25" s="219">
        <v>146</v>
      </c>
      <c r="F25" s="222">
        <f t="shared" ref="F25:G25" si="6">F26+F27</f>
        <v>0</v>
      </c>
      <c r="G25" s="222">
        <f t="shared" si="6"/>
        <v>0</v>
      </c>
      <c r="H25" s="222">
        <f>H26+H27</f>
        <v>0</v>
      </c>
      <c r="I25" s="222">
        <f t="shared" ref="I25:O25" si="7">I26+I27</f>
        <v>0</v>
      </c>
      <c r="J25" s="222">
        <f t="shared" si="7"/>
        <v>0</v>
      </c>
      <c r="K25" s="222">
        <f t="shared" si="7"/>
        <v>0</v>
      </c>
      <c r="L25" s="222">
        <f t="shared" si="7"/>
        <v>0</v>
      </c>
      <c r="M25" s="222">
        <f t="shared" si="7"/>
        <v>0</v>
      </c>
      <c r="N25" s="360">
        <f t="shared" si="7"/>
        <v>0</v>
      </c>
      <c r="O25" s="222">
        <f t="shared" si="7"/>
        <v>0</v>
      </c>
      <c r="P25" s="365">
        <f t="shared" si="1"/>
        <v>0</v>
      </c>
    </row>
    <row r="26" spans="1:16" x14ac:dyDescent="0.2">
      <c r="A26" s="936" t="s">
        <v>260</v>
      </c>
      <c r="B26" s="946"/>
      <c r="C26" s="935"/>
      <c r="D26" s="936"/>
      <c r="E26" s="219">
        <v>147</v>
      </c>
      <c r="F26" s="488"/>
      <c r="G26" s="220"/>
      <c r="H26" s="220"/>
      <c r="I26" s="220"/>
      <c r="J26" s="220"/>
      <c r="K26" s="220"/>
      <c r="L26" s="220"/>
      <c r="M26" s="220"/>
      <c r="N26" s="359">
        <f t="shared" si="2"/>
        <v>0</v>
      </c>
      <c r="O26" s="220"/>
      <c r="P26" s="363">
        <f t="shared" si="1"/>
        <v>0</v>
      </c>
    </row>
    <row r="27" spans="1:16" x14ac:dyDescent="0.2">
      <c r="A27" s="936" t="s">
        <v>261</v>
      </c>
      <c r="B27" s="946"/>
      <c r="C27" s="936"/>
      <c r="D27" s="936"/>
      <c r="E27" s="219">
        <v>148</v>
      </c>
      <c r="F27" s="220"/>
      <c r="G27" s="220"/>
      <c r="H27" s="220"/>
      <c r="I27" s="220"/>
      <c r="J27" s="220"/>
      <c r="K27" s="220"/>
      <c r="L27" s="220"/>
      <c r="M27" s="220"/>
      <c r="N27" s="359">
        <f t="shared" si="2"/>
        <v>0</v>
      </c>
      <c r="O27" s="220"/>
      <c r="P27" s="363">
        <f t="shared" si="1"/>
        <v>0</v>
      </c>
    </row>
    <row r="28" spans="1:16" x14ac:dyDescent="0.2">
      <c r="A28" s="934" t="s">
        <v>445</v>
      </c>
      <c r="B28" s="934"/>
      <c r="C28" s="934"/>
      <c r="D28" s="934"/>
      <c r="E28" s="219">
        <v>149</v>
      </c>
      <c r="F28" s="222">
        <f>SUM(F29:F34)</f>
        <v>0</v>
      </c>
      <c r="G28" s="222">
        <f t="shared" ref="G28:O28" si="8">SUM(G29:G34)</f>
        <v>0</v>
      </c>
      <c r="H28" s="222">
        <f t="shared" si="8"/>
        <v>0</v>
      </c>
      <c r="I28" s="222">
        <f t="shared" si="8"/>
        <v>0</v>
      </c>
      <c r="J28" s="222">
        <f t="shared" si="8"/>
        <v>0</v>
      </c>
      <c r="K28" s="222">
        <f t="shared" si="8"/>
        <v>0</v>
      </c>
      <c r="L28" s="222">
        <f t="shared" si="8"/>
        <v>0</v>
      </c>
      <c r="M28" s="222">
        <f t="shared" si="8"/>
        <v>0</v>
      </c>
      <c r="N28" s="360">
        <f t="shared" si="8"/>
        <v>0</v>
      </c>
      <c r="O28" s="222">
        <f t="shared" si="8"/>
        <v>0</v>
      </c>
      <c r="P28" s="365">
        <f t="shared" si="1"/>
        <v>0</v>
      </c>
    </row>
    <row r="29" spans="1:16" x14ac:dyDescent="0.2">
      <c r="A29" s="936" t="s">
        <v>262</v>
      </c>
      <c r="B29" s="936"/>
      <c r="C29" s="936"/>
      <c r="D29" s="936"/>
      <c r="E29" s="219">
        <v>150</v>
      </c>
      <c r="F29" s="220"/>
      <c r="G29" s="220"/>
      <c r="H29" s="220"/>
      <c r="I29" s="220"/>
      <c r="J29" s="220"/>
      <c r="K29" s="220"/>
      <c r="L29" s="220"/>
      <c r="M29" s="220"/>
      <c r="N29" s="359">
        <f t="shared" si="2"/>
        <v>0</v>
      </c>
      <c r="O29" s="220"/>
      <c r="P29" s="363">
        <f t="shared" si="1"/>
        <v>0</v>
      </c>
    </row>
    <row r="30" spans="1:16" x14ac:dyDescent="0.2">
      <c r="A30" s="936" t="s">
        <v>263</v>
      </c>
      <c r="B30" s="936"/>
      <c r="C30" s="936"/>
      <c r="D30" s="936"/>
      <c r="E30" s="219">
        <v>151</v>
      </c>
      <c r="F30" s="220"/>
      <c r="G30" s="220"/>
      <c r="H30" s="220"/>
      <c r="I30" s="220"/>
      <c r="J30" s="220"/>
      <c r="K30" s="220"/>
      <c r="L30" s="220"/>
      <c r="M30" s="220"/>
      <c r="N30" s="359">
        <f t="shared" si="2"/>
        <v>0</v>
      </c>
      <c r="O30" s="220"/>
      <c r="P30" s="363">
        <f t="shared" si="1"/>
        <v>0</v>
      </c>
    </row>
    <row r="31" spans="1:16" x14ac:dyDescent="0.2">
      <c r="A31" s="936" t="s">
        <v>264</v>
      </c>
      <c r="B31" s="936"/>
      <c r="C31" s="936"/>
      <c r="D31" s="936"/>
      <c r="E31" s="219">
        <v>152</v>
      </c>
      <c r="F31" s="220"/>
      <c r="G31" s="220"/>
      <c r="H31" s="220"/>
      <c r="I31" s="220"/>
      <c r="J31" s="220"/>
      <c r="K31" s="220"/>
      <c r="L31" s="220"/>
      <c r="M31" s="220"/>
      <c r="N31" s="359">
        <f>SUM(F31:M31)</f>
        <v>0</v>
      </c>
      <c r="O31" s="220"/>
      <c r="P31" s="363">
        <f t="shared" si="1"/>
        <v>0</v>
      </c>
    </row>
    <row r="32" spans="1:16" x14ac:dyDescent="0.2">
      <c r="A32" s="936" t="s">
        <v>265</v>
      </c>
      <c r="B32" s="936"/>
      <c r="C32" s="936"/>
      <c r="D32" s="936"/>
      <c r="E32" s="219">
        <v>153</v>
      </c>
      <c r="F32" s="220"/>
      <c r="G32" s="220"/>
      <c r="H32" s="220"/>
      <c r="I32" s="220"/>
      <c r="J32" s="220"/>
      <c r="K32" s="220"/>
      <c r="L32" s="220"/>
      <c r="M32" s="220"/>
      <c r="N32" s="359">
        <f t="shared" si="2"/>
        <v>0</v>
      </c>
      <c r="O32" s="220"/>
      <c r="P32" s="363">
        <f t="shared" si="1"/>
        <v>0</v>
      </c>
    </row>
    <row r="33" spans="1:16" x14ac:dyDescent="0.2">
      <c r="A33" s="936" t="s">
        <v>266</v>
      </c>
      <c r="B33" s="936"/>
      <c r="C33" s="936"/>
      <c r="D33" s="936"/>
      <c r="E33" s="219">
        <v>154</v>
      </c>
      <c r="F33" s="220"/>
      <c r="G33" s="220"/>
      <c r="H33" s="220"/>
      <c r="I33" s="220"/>
      <c r="J33" s="220"/>
      <c r="K33" s="220"/>
      <c r="L33" s="220"/>
      <c r="M33" s="220"/>
      <c r="N33" s="359">
        <f t="shared" si="2"/>
        <v>0</v>
      </c>
      <c r="O33" s="220"/>
      <c r="P33" s="363">
        <f t="shared" si="1"/>
        <v>0</v>
      </c>
    </row>
    <row r="34" spans="1:16" x14ac:dyDescent="0.2">
      <c r="A34" s="936" t="s">
        <v>267</v>
      </c>
      <c r="B34" s="936"/>
      <c r="C34" s="936"/>
      <c r="D34" s="936"/>
      <c r="E34" s="219">
        <v>155</v>
      </c>
      <c r="F34" s="220"/>
      <c r="G34" s="220"/>
      <c r="H34" s="220"/>
      <c r="I34" s="220"/>
      <c r="J34" s="220"/>
      <c r="K34" s="220"/>
      <c r="L34" s="220"/>
      <c r="M34" s="220"/>
      <c r="N34" s="359">
        <f t="shared" si="2"/>
        <v>0</v>
      </c>
      <c r="O34" s="220"/>
      <c r="P34" s="363">
        <f t="shared" si="1"/>
        <v>0</v>
      </c>
    </row>
    <row r="35" spans="1:16" x14ac:dyDescent="0.2">
      <c r="A35" s="934" t="s">
        <v>268</v>
      </c>
      <c r="B35" s="934"/>
      <c r="C35" s="934"/>
      <c r="D35" s="934"/>
      <c r="E35" s="219">
        <v>156</v>
      </c>
      <c r="F35" s="220"/>
      <c r="G35" s="220"/>
      <c r="H35" s="220"/>
      <c r="I35" s="220"/>
      <c r="J35" s="220"/>
      <c r="K35" s="220"/>
      <c r="L35" s="220"/>
      <c r="M35" s="220"/>
      <c r="N35" s="359">
        <f t="shared" si="2"/>
        <v>0</v>
      </c>
      <c r="O35" s="220"/>
      <c r="P35" s="363">
        <f t="shared" si="1"/>
        <v>0</v>
      </c>
    </row>
    <row r="36" spans="1:16" x14ac:dyDescent="0.2">
      <c r="A36" s="935" t="s">
        <v>446</v>
      </c>
      <c r="B36" s="935"/>
      <c r="C36" s="935"/>
      <c r="D36" s="935"/>
      <c r="E36" s="219">
        <v>157</v>
      </c>
      <c r="F36" s="222">
        <f>SUM(F37:F46)</f>
        <v>0</v>
      </c>
      <c r="G36" s="222">
        <f t="shared" ref="G36:O36" si="9">SUM(G37:G46)</f>
        <v>0</v>
      </c>
      <c r="H36" s="222">
        <f t="shared" si="9"/>
        <v>0</v>
      </c>
      <c r="I36" s="222">
        <f t="shared" si="9"/>
        <v>0</v>
      </c>
      <c r="J36" s="222">
        <f t="shared" si="9"/>
        <v>0</v>
      </c>
      <c r="K36" s="222">
        <f t="shared" si="9"/>
        <v>0</v>
      </c>
      <c r="L36" s="222">
        <f t="shared" si="9"/>
        <v>0</v>
      </c>
      <c r="M36" s="222">
        <f t="shared" si="9"/>
        <v>0</v>
      </c>
      <c r="N36" s="360">
        <f t="shared" si="9"/>
        <v>0</v>
      </c>
      <c r="O36" s="222">
        <f t="shared" si="9"/>
        <v>0</v>
      </c>
      <c r="P36" s="365">
        <f t="shared" si="1"/>
        <v>0</v>
      </c>
    </row>
    <row r="37" spans="1:16" x14ac:dyDescent="0.2">
      <c r="A37" s="934" t="s">
        <v>269</v>
      </c>
      <c r="B37" s="934"/>
      <c r="C37" s="934"/>
      <c r="D37" s="934"/>
      <c r="E37" s="219">
        <v>158</v>
      </c>
      <c r="F37" s="220"/>
      <c r="G37" s="220"/>
      <c r="H37" s="220"/>
      <c r="I37" s="220"/>
      <c r="J37" s="220"/>
      <c r="K37" s="220"/>
      <c r="L37" s="220"/>
      <c r="M37" s="220"/>
      <c r="N37" s="359">
        <f t="shared" si="2"/>
        <v>0</v>
      </c>
      <c r="O37" s="220"/>
      <c r="P37" s="363">
        <f t="shared" si="1"/>
        <v>0</v>
      </c>
    </row>
    <row r="38" spans="1:16" x14ac:dyDescent="0.2">
      <c r="A38" s="947" t="s">
        <v>270</v>
      </c>
      <c r="B38" s="947"/>
      <c r="C38" s="947"/>
      <c r="D38" s="947"/>
      <c r="E38" s="219">
        <v>159</v>
      </c>
      <c r="F38" s="220"/>
      <c r="G38" s="220"/>
      <c r="H38" s="220"/>
      <c r="I38" s="220"/>
      <c r="J38" s="220"/>
      <c r="K38" s="220"/>
      <c r="L38" s="220"/>
      <c r="M38" s="220"/>
      <c r="N38" s="359">
        <f t="shared" si="2"/>
        <v>0</v>
      </c>
      <c r="O38" s="220"/>
      <c r="P38" s="363">
        <f t="shared" si="1"/>
        <v>0</v>
      </c>
    </row>
    <row r="39" spans="1:16" x14ac:dyDescent="0.2">
      <c r="A39" s="934" t="s">
        <v>271</v>
      </c>
      <c r="B39" s="934"/>
      <c r="C39" s="934"/>
      <c r="D39" s="934"/>
      <c r="E39" s="219">
        <v>160</v>
      </c>
      <c r="F39" s="220"/>
      <c r="G39" s="220"/>
      <c r="H39" s="220"/>
      <c r="I39" s="220"/>
      <c r="J39" s="220"/>
      <c r="K39" s="220"/>
      <c r="L39" s="220"/>
      <c r="M39" s="220"/>
      <c r="N39" s="359">
        <f t="shared" si="2"/>
        <v>0</v>
      </c>
      <c r="O39" s="220"/>
      <c r="P39" s="363">
        <f t="shared" si="1"/>
        <v>0</v>
      </c>
    </row>
    <row r="40" spans="1:16" x14ac:dyDescent="0.2">
      <c r="A40" s="934" t="s">
        <v>272</v>
      </c>
      <c r="B40" s="934"/>
      <c r="C40" s="934"/>
      <c r="D40" s="934"/>
      <c r="E40" s="219">
        <v>161</v>
      </c>
      <c r="F40" s="220"/>
      <c r="G40" s="220"/>
      <c r="H40" s="220"/>
      <c r="I40" s="220"/>
      <c r="J40" s="220"/>
      <c r="K40" s="220"/>
      <c r="L40" s="220"/>
      <c r="M40" s="220"/>
      <c r="N40" s="359">
        <f t="shared" si="2"/>
        <v>0</v>
      </c>
      <c r="O40" s="220"/>
      <c r="P40" s="363">
        <f t="shared" si="1"/>
        <v>0</v>
      </c>
    </row>
    <row r="41" spans="1:16" x14ac:dyDescent="0.2">
      <c r="A41" s="934" t="s">
        <v>273</v>
      </c>
      <c r="B41" s="934"/>
      <c r="C41" s="934"/>
      <c r="D41" s="934"/>
      <c r="E41" s="219">
        <v>162</v>
      </c>
      <c r="F41" s="220"/>
      <c r="G41" s="220"/>
      <c r="H41" s="220"/>
      <c r="I41" s="220"/>
      <c r="J41" s="220"/>
      <c r="K41" s="220"/>
      <c r="L41" s="220"/>
      <c r="M41" s="220"/>
      <c r="N41" s="359">
        <f t="shared" si="2"/>
        <v>0</v>
      </c>
      <c r="O41" s="220"/>
      <c r="P41" s="363">
        <f t="shared" si="1"/>
        <v>0</v>
      </c>
    </row>
    <row r="42" spans="1:16" x14ac:dyDescent="0.2">
      <c r="A42" s="934" t="s">
        <v>274</v>
      </c>
      <c r="B42" s="934"/>
      <c r="C42" s="934"/>
      <c r="D42" s="934"/>
      <c r="E42" s="219">
        <v>163</v>
      </c>
      <c r="F42" s="220"/>
      <c r="G42" s="220"/>
      <c r="H42" s="220"/>
      <c r="I42" s="220"/>
      <c r="J42" s="220"/>
      <c r="K42" s="220"/>
      <c r="L42" s="220"/>
      <c r="M42" s="220"/>
      <c r="N42" s="359">
        <f t="shared" si="2"/>
        <v>0</v>
      </c>
      <c r="O42" s="220"/>
      <c r="P42" s="363">
        <f t="shared" si="1"/>
        <v>0</v>
      </c>
    </row>
    <row r="43" spans="1:16" x14ac:dyDescent="0.2">
      <c r="A43" s="934" t="s">
        <v>275</v>
      </c>
      <c r="B43" s="934"/>
      <c r="C43" s="934"/>
      <c r="D43" s="934"/>
      <c r="E43" s="219">
        <v>164</v>
      </c>
      <c r="F43" s="220"/>
      <c r="G43" s="220"/>
      <c r="H43" s="220"/>
      <c r="I43" s="220"/>
      <c r="J43" s="220"/>
      <c r="K43" s="220"/>
      <c r="L43" s="220"/>
      <c r="M43" s="220"/>
      <c r="N43" s="359">
        <f t="shared" si="2"/>
        <v>0</v>
      </c>
      <c r="O43" s="220"/>
      <c r="P43" s="363">
        <f t="shared" si="1"/>
        <v>0</v>
      </c>
    </row>
    <row r="44" spans="1:16" x14ac:dyDescent="0.2">
      <c r="A44" s="934" t="s">
        <v>276</v>
      </c>
      <c r="B44" s="934"/>
      <c r="C44" s="934"/>
      <c r="D44" s="934"/>
      <c r="E44" s="219">
        <v>165</v>
      </c>
      <c r="F44" s="220"/>
      <c r="G44" s="220"/>
      <c r="H44" s="220"/>
      <c r="I44" s="220"/>
      <c r="J44" s="220"/>
      <c r="K44" s="220"/>
      <c r="L44" s="220"/>
      <c r="M44" s="220"/>
      <c r="N44" s="359">
        <f t="shared" si="2"/>
        <v>0</v>
      </c>
      <c r="O44" s="220"/>
      <c r="P44" s="363">
        <f t="shared" si="1"/>
        <v>0</v>
      </c>
    </row>
    <row r="45" spans="1:16" x14ac:dyDescent="0.2">
      <c r="A45" s="934" t="s">
        <v>277</v>
      </c>
      <c r="B45" s="934"/>
      <c r="C45" s="934"/>
      <c r="D45" s="934"/>
      <c r="E45" s="219">
        <v>166</v>
      </c>
      <c r="F45" s="220"/>
      <c r="G45" s="220"/>
      <c r="H45" s="220"/>
      <c r="I45" s="220"/>
      <c r="J45" s="220"/>
      <c r="K45" s="220"/>
      <c r="L45" s="220"/>
      <c r="M45" s="220"/>
      <c r="N45" s="359">
        <f t="shared" si="2"/>
        <v>0</v>
      </c>
      <c r="O45" s="220"/>
      <c r="P45" s="363">
        <f t="shared" si="1"/>
        <v>0</v>
      </c>
    </row>
    <row r="46" spans="1:16" x14ac:dyDescent="0.2">
      <c r="A46" s="934" t="s">
        <v>278</v>
      </c>
      <c r="B46" s="934"/>
      <c r="C46" s="934"/>
      <c r="D46" s="934"/>
      <c r="E46" s="219">
        <v>167</v>
      </c>
      <c r="F46" s="220"/>
      <c r="G46" s="220"/>
      <c r="H46" s="220"/>
      <c r="I46" s="220"/>
      <c r="J46" s="220"/>
      <c r="K46" s="220"/>
      <c r="L46" s="220"/>
      <c r="M46" s="220"/>
      <c r="N46" s="359">
        <f t="shared" si="2"/>
        <v>0</v>
      </c>
      <c r="O46" s="220"/>
      <c r="P46" s="363">
        <f t="shared" si="1"/>
        <v>0</v>
      </c>
    </row>
    <row r="47" spans="1:16" x14ac:dyDescent="0.2">
      <c r="A47" s="935" t="s">
        <v>447</v>
      </c>
      <c r="B47" s="935"/>
      <c r="C47" s="935"/>
      <c r="D47" s="935"/>
      <c r="E47" s="219">
        <v>168</v>
      </c>
      <c r="F47" s="222">
        <f>SUM(F48:F54)</f>
        <v>0</v>
      </c>
      <c r="G47" s="222">
        <f t="shared" ref="G47:O47" si="10">SUM(G48:G54)</f>
        <v>0</v>
      </c>
      <c r="H47" s="222">
        <f t="shared" si="10"/>
        <v>0</v>
      </c>
      <c r="I47" s="222">
        <f t="shared" si="10"/>
        <v>0</v>
      </c>
      <c r="J47" s="222">
        <f t="shared" si="10"/>
        <v>0</v>
      </c>
      <c r="K47" s="222">
        <f t="shared" si="10"/>
        <v>0</v>
      </c>
      <c r="L47" s="222">
        <f t="shared" si="10"/>
        <v>0</v>
      </c>
      <c r="M47" s="222">
        <f>SUM(M48:M54)</f>
        <v>0</v>
      </c>
      <c r="N47" s="360">
        <f>SUM(N48:N54)</f>
        <v>0</v>
      </c>
      <c r="O47" s="222">
        <f t="shared" si="10"/>
        <v>0</v>
      </c>
      <c r="P47" s="365">
        <f t="shared" si="1"/>
        <v>0</v>
      </c>
    </row>
    <row r="48" spans="1:16" x14ac:dyDescent="0.2">
      <c r="A48" s="934" t="s">
        <v>279</v>
      </c>
      <c r="B48" s="934"/>
      <c r="C48" s="934"/>
      <c r="D48" s="934"/>
      <c r="E48" s="219">
        <v>169</v>
      </c>
      <c r="F48" s="220"/>
      <c r="G48" s="220"/>
      <c r="H48" s="220"/>
      <c r="I48" s="220"/>
      <c r="J48" s="220"/>
      <c r="K48" s="220"/>
      <c r="L48" s="220"/>
      <c r="M48" s="220"/>
      <c r="N48" s="359">
        <f t="shared" ref="N48:N58" si="11">SUM(F48:M48)</f>
        <v>0</v>
      </c>
      <c r="O48" s="220"/>
      <c r="P48" s="363">
        <f t="shared" si="1"/>
        <v>0</v>
      </c>
    </row>
    <row r="49" spans="1:16" x14ac:dyDescent="0.2">
      <c r="A49" s="948" t="s">
        <v>280</v>
      </c>
      <c r="B49" s="948"/>
      <c r="C49" s="948"/>
      <c r="D49" s="948"/>
      <c r="E49" s="219">
        <v>170</v>
      </c>
      <c r="F49" s="220"/>
      <c r="G49" s="220"/>
      <c r="H49" s="220"/>
      <c r="I49" s="220"/>
      <c r="J49" s="220"/>
      <c r="K49" s="220"/>
      <c r="L49" s="220"/>
      <c r="M49" s="220"/>
      <c r="N49" s="359">
        <f t="shared" si="11"/>
        <v>0</v>
      </c>
      <c r="O49" s="220"/>
      <c r="P49" s="363">
        <f t="shared" si="1"/>
        <v>0</v>
      </c>
    </row>
    <row r="50" spans="1:16" x14ac:dyDescent="0.2">
      <c r="A50" s="948" t="s">
        <v>281</v>
      </c>
      <c r="B50" s="948"/>
      <c r="C50" s="948"/>
      <c r="D50" s="948"/>
      <c r="E50" s="219">
        <v>171</v>
      </c>
      <c r="F50" s="220"/>
      <c r="G50" s="220"/>
      <c r="H50" s="220"/>
      <c r="I50" s="220"/>
      <c r="J50" s="220"/>
      <c r="K50" s="220"/>
      <c r="L50" s="220"/>
      <c r="M50" s="220"/>
      <c r="N50" s="359">
        <f t="shared" si="11"/>
        <v>0</v>
      </c>
      <c r="O50" s="220"/>
      <c r="P50" s="363">
        <f t="shared" si="1"/>
        <v>0</v>
      </c>
    </row>
    <row r="51" spans="1:16" x14ac:dyDescent="0.2">
      <c r="A51" s="948" t="s">
        <v>282</v>
      </c>
      <c r="B51" s="948"/>
      <c r="C51" s="948"/>
      <c r="D51" s="948"/>
      <c r="E51" s="219">
        <v>172</v>
      </c>
      <c r="F51" s="220"/>
      <c r="G51" s="220"/>
      <c r="H51" s="220"/>
      <c r="I51" s="220"/>
      <c r="J51" s="220"/>
      <c r="K51" s="220"/>
      <c r="L51" s="220"/>
      <c r="M51" s="220"/>
      <c r="N51" s="359">
        <f t="shared" si="11"/>
        <v>0</v>
      </c>
      <c r="O51" s="220"/>
      <c r="P51" s="363">
        <f t="shared" si="1"/>
        <v>0</v>
      </c>
    </row>
    <row r="52" spans="1:16" x14ac:dyDescent="0.2">
      <c r="A52" s="948" t="s">
        <v>283</v>
      </c>
      <c r="B52" s="948"/>
      <c r="C52" s="948"/>
      <c r="D52" s="948"/>
      <c r="E52" s="219">
        <v>173</v>
      </c>
      <c r="F52" s="220"/>
      <c r="G52" s="220"/>
      <c r="H52" s="220"/>
      <c r="I52" s="220"/>
      <c r="J52" s="220"/>
      <c r="K52" s="220"/>
      <c r="L52" s="220"/>
      <c r="M52" s="220"/>
      <c r="N52" s="359">
        <f t="shared" si="11"/>
        <v>0</v>
      </c>
      <c r="O52" s="220"/>
      <c r="P52" s="363">
        <f t="shared" si="1"/>
        <v>0</v>
      </c>
    </row>
    <row r="53" spans="1:16" x14ac:dyDescent="0.2">
      <c r="A53" s="948" t="s">
        <v>284</v>
      </c>
      <c r="B53" s="948"/>
      <c r="C53" s="948"/>
      <c r="D53" s="948"/>
      <c r="E53" s="219">
        <v>174</v>
      </c>
      <c r="F53" s="220"/>
      <c r="G53" s="220"/>
      <c r="H53" s="220"/>
      <c r="I53" s="220"/>
      <c r="J53" s="220"/>
      <c r="K53" s="220"/>
      <c r="L53" s="220"/>
      <c r="M53" s="220"/>
      <c r="N53" s="359">
        <f t="shared" si="11"/>
        <v>0</v>
      </c>
      <c r="O53" s="220"/>
      <c r="P53" s="363">
        <f t="shared" si="1"/>
        <v>0</v>
      </c>
    </row>
    <row r="54" spans="1:16" x14ac:dyDescent="0.2">
      <c r="A54" s="948" t="s">
        <v>285</v>
      </c>
      <c r="B54" s="948"/>
      <c r="C54" s="948"/>
      <c r="D54" s="948"/>
      <c r="E54" s="219">
        <v>175</v>
      </c>
      <c r="F54" s="220"/>
      <c r="G54" s="220"/>
      <c r="H54" s="220"/>
      <c r="I54" s="220"/>
      <c r="J54" s="220"/>
      <c r="K54" s="220"/>
      <c r="L54" s="220"/>
      <c r="M54" s="220"/>
      <c r="N54" s="359">
        <f t="shared" si="11"/>
        <v>0</v>
      </c>
      <c r="O54" s="220"/>
      <c r="P54" s="363">
        <f t="shared" si="1"/>
        <v>0</v>
      </c>
    </row>
    <row r="55" spans="1:16" x14ac:dyDescent="0.2">
      <c r="A55" s="935" t="s">
        <v>286</v>
      </c>
      <c r="B55" s="935"/>
      <c r="C55" s="935"/>
      <c r="D55" s="935"/>
      <c r="E55" s="219">
        <v>176</v>
      </c>
      <c r="F55" s="220"/>
      <c r="G55" s="220"/>
      <c r="H55" s="220"/>
      <c r="I55" s="220"/>
      <c r="J55" s="220"/>
      <c r="K55" s="220"/>
      <c r="L55" s="220"/>
      <c r="M55" s="220"/>
      <c r="N55" s="359">
        <f t="shared" si="11"/>
        <v>0</v>
      </c>
      <c r="O55" s="220"/>
      <c r="P55" s="363">
        <f t="shared" si="1"/>
        <v>0</v>
      </c>
    </row>
    <row r="56" spans="1:16" x14ac:dyDescent="0.2">
      <c r="A56" s="935" t="s">
        <v>287</v>
      </c>
      <c r="B56" s="935"/>
      <c r="C56" s="935"/>
      <c r="D56" s="935"/>
      <c r="E56" s="219">
        <v>177</v>
      </c>
      <c r="F56" s="220"/>
      <c r="G56" s="220"/>
      <c r="H56" s="220"/>
      <c r="I56" s="220"/>
      <c r="J56" s="220"/>
      <c r="K56" s="220"/>
      <c r="L56" s="220"/>
      <c r="M56" s="220"/>
      <c r="N56" s="359">
        <f t="shared" si="11"/>
        <v>0</v>
      </c>
      <c r="O56" s="220"/>
      <c r="P56" s="363">
        <f t="shared" si="1"/>
        <v>0</v>
      </c>
    </row>
    <row r="57" spans="1:16" x14ac:dyDescent="0.2">
      <c r="A57" s="935" t="s">
        <v>288</v>
      </c>
      <c r="B57" s="935"/>
      <c r="C57" s="935"/>
      <c r="D57" s="935"/>
      <c r="E57" s="219">
        <v>178</v>
      </c>
      <c r="F57" s="220"/>
      <c r="G57" s="220"/>
      <c r="H57" s="220"/>
      <c r="I57" s="220"/>
      <c r="J57" s="220"/>
      <c r="K57" s="220"/>
      <c r="L57" s="220"/>
      <c r="M57" s="220"/>
      <c r="N57" s="359">
        <f t="shared" si="11"/>
        <v>0</v>
      </c>
      <c r="O57" s="220"/>
      <c r="P57" s="363">
        <f t="shared" si="1"/>
        <v>0</v>
      </c>
    </row>
    <row r="58" spans="1:16" x14ac:dyDescent="0.2">
      <c r="A58" s="935" t="s">
        <v>289</v>
      </c>
      <c r="B58" s="935"/>
      <c r="C58" s="935"/>
      <c r="D58" s="935"/>
      <c r="E58" s="219">
        <v>179</v>
      </c>
      <c r="F58" s="220"/>
      <c r="G58" s="220"/>
      <c r="H58" s="220"/>
      <c r="I58" s="220"/>
      <c r="J58" s="220"/>
      <c r="K58" s="220"/>
      <c r="L58" s="220"/>
      <c r="M58" s="220"/>
      <c r="N58" s="359">
        <f t="shared" si="11"/>
        <v>0</v>
      </c>
      <c r="O58" s="220"/>
      <c r="P58" s="363">
        <f t="shared" si="1"/>
        <v>0</v>
      </c>
    </row>
    <row r="59" spans="1:16" x14ac:dyDescent="0.2">
      <c r="A59" s="935" t="s">
        <v>448</v>
      </c>
      <c r="B59" s="935"/>
      <c r="C59" s="935"/>
      <c r="D59" s="935"/>
      <c r="E59" s="219">
        <v>180</v>
      </c>
      <c r="F59" s="222">
        <f>SUM(F7+F36+F55+F56)</f>
        <v>0</v>
      </c>
      <c r="G59" s="222">
        <f t="shared" ref="G59:O59" si="12">SUM(G7+G36+G55+G56)</f>
        <v>0</v>
      </c>
      <c r="H59" s="222">
        <f t="shared" si="12"/>
        <v>0</v>
      </c>
      <c r="I59" s="222">
        <f t="shared" si="12"/>
        <v>0</v>
      </c>
      <c r="J59" s="222">
        <f t="shared" si="12"/>
        <v>0</v>
      </c>
      <c r="K59" s="222">
        <f t="shared" si="12"/>
        <v>0</v>
      </c>
      <c r="L59" s="222">
        <f t="shared" si="12"/>
        <v>0</v>
      </c>
      <c r="M59" s="222">
        <f t="shared" si="12"/>
        <v>0</v>
      </c>
      <c r="N59" s="360">
        <f t="shared" si="12"/>
        <v>0</v>
      </c>
      <c r="O59" s="222">
        <f t="shared" si="12"/>
        <v>0</v>
      </c>
      <c r="P59" s="365">
        <f t="shared" si="1"/>
        <v>0</v>
      </c>
    </row>
    <row r="60" spans="1:16" x14ac:dyDescent="0.2">
      <c r="A60" s="935" t="s">
        <v>449</v>
      </c>
      <c r="B60" s="935"/>
      <c r="C60" s="935"/>
      <c r="D60" s="935"/>
      <c r="E60" s="219">
        <v>181</v>
      </c>
      <c r="F60" s="222">
        <f>SUM(F13+F47+F57+F58)</f>
        <v>0</v>
      </c>
      <c r="G60" s="222">
        <f t="shared" ref="G60:O60" si="13">SUM(G13+G47+G57+G58)</f>
        <v>0</v>
      </c>
      <c r="H60" s="222">
        <f t="shared" si="13"/>
        <v>0</v>
      </c>
      <c r="I60" s="222">
        <f t="shared" si="13"/>
        <v>0</v>
      </c>
      <c r="J60" s="222">
        <f t="shared" si="13"/>
        <v>0</v>
      </c>
      <c r="K60" s="222">
        <f t="shared" si="13"/>
        <v>0</v>
      </c>
      <c r="L60" s="222">
        <f t="shared" si="13"/>
        <v>0</v>
      </c>
      <c r="M60" s="222">
        <f t="shared" si="13"/>
        <v>0</v>
      </c>
      <c r="N60" s="360">
        <f t="shared" si="13"/>
        <v>0</v>
      </c>
      <c r="O60" s="222">
        <f t="shared" si="13"/>
        <v>0</v>
      </c>
      <c r="P60" s="365">
        <f t="shared" si="1"/>
        <v>0</v>
      </c>
    </row>
    <row r="61" spans="1:16" x14ac:dyDescent="0.2">
      <c r="A61" s="935" t="s">
        <v>450</v>
      </c>
      <c r="B61" s="935"/>
      <c r="C61" s="935"/>
      <c r="D61" s="935"/>
      <c r="E61" s="219">
        <v>182</v>
      </c>
      <c r="F61" s="222">
        <f>F59-F60</f>
        <v>0</v>
      </c>
      <c r="G61" s="222">
        <f t="shared" ref="G61:O61" si="14">G59-G60</f>
        <v>0</v>
      </c>
      <c r="H61" s="222">
        <f t="shared" si="14"/>
        <v>0</v>
      </c>
      <c r="I61" s="222">
        <f t="shared" si="14"/>
        <v>0</v>
      </c>
      <c r="J61" s="222">
        <f t="shared" si="14"/>
        <v>0</v>
      </c>
      <c r="K61" s="222">
        <f t="shared" si="14"/>
        <v>0</v>
      </c>
      <c r="L61" s="222">
        <f t="shared" si="14"/>
        <v>0</v>
      </c>
      <c r="M61" s="222">
        <f t="shared" si="14"/>
        <v>0</v>
      </c>
      <c r="N61" s="360">
        <f t="shared" si="14"/>
        <v>0</v>
      </c>
      <c r="O61" s="222">
        <f t="shared" si="14"/>
        <v>0</v>
      </c>
      <c r="P61" s="365">
        <f t="shared" si="1"/>
        <v>0</v>
      </c>
    </row>
    <row r="62" spans="1:16" x14ac:dyDescent="0.2">
      <c r="A62" s="948" t="s">
        <v>451</v>
      </c>
      <c r="B62" s="948"/>
      <c r="C62" s="948"/>
      <c r="D62" s="948"/>
      <c r="E62" s="219">
        <v>183</v>
      </c>
      <c r="F62" s="488"/>
      <c r="G62" s="489"/>
      <c r="H62" s="489"/>
      <c r="I62" s="489"/>
      <c r="J62" s="489"/>
      <c r="K62" s="489"/>
      <c r="L62" s="489"/>
      <c r="M62" s="489"/>
      <c r="N62" s="360">
        <f t="shared" ref="N62:N63" si="15">SUM(F62:M62)</f>
        <v>0</v>
      </c>
      <c r="O62" s="489"/>
      <c r="P62" s="365">
        <f t="shared" si="1"/>
        <v>0</v>
      </c>
    </row>
    <row r="63" spans="1:16" x14ac:dyDescent="0.2">
      <c r="A63" s="948" t="s">
        <v>452</v>
      </c>
      <c r="B63" s="948"/>
      <c r="C63" s="948"/>
      <c r="D63" s="948"/>
      <c r="E63" s="219">
        <v>184</v>
      </c>
      <c r="F63" s="489"/>
      <c r="G63" s="489"/>
      <c r="H63" s="489"/>
      <c r="I63" s="489"/>
      <c r="J63" s="489"/>
      <c r="K63" s="489"/>
      <c r="L63" s="489"/>
      <c r="M63" s="489"/>
      <c r="N63" s="360">
        <f t="shared" si="15"/>
        <v>0</v>
      </c>
      <c r="O63" s="489"/>
      <c r="P63" s="365">
        <f t="shared" si="1"/>
        <v>0</v>
      </c>
    </row>
    <row r="64" spans="1:16" x14ac:dyDescent="0.2">
      <c r="A64" s="935" t="s">
        <v>290</v>
      </c>
      <c r="B64" s="935"/>
      <c r="C64" s="935"/>
      <c r="D64" s="935"/>
      <c r="E64" s="219">
        <v>185</v>
      </c>
      <c r="F64" s="220"/>
      <c r="G64" s="220"/>
      <c r="H64" s="220"/>
      <c r="I64" s="220"/>
      <c r="J64" s="220"/>
      <c r="K64" s="220"/>
      <c r="L64" s="220"/>
      <c r="M64" s="220"/>
      <c r="N64" s="359">
        <f t="shared" ref="N64:N67" si="16">SUM(F64:M64)</f>
        <v>0</v>
      </c>
      <c r="O64" s="220"/>
      <c r="P64" s="363">
        <f t="shared" si="1"/>
        <v>0</v>
      </c>
    </row>
    <row r="65" spans="1:16" x14ac:dyDescent="0.2">
      <c r="A65" s="935" t="s">
        <v>453</v>
      </c>
      <c r="B65" s="935"/>
      <c r="C65" s="935"/>
      <c r="D65" s="935"/>
      <c r="E65" s="219">
        <v>186</v>
      </c>
      <c r="F65" s="222">
        <f>F61-F64</f>
        <v>0</v>
      </c>
      <c r="G65" s="222">
        <f t="shared" ref="G65:O65" si="17">G61-G64</f>
        <v>0</v>
      </c>
      <c r="H65" s="222">
        <f t="shared" si="17"/>
        <v>0</v>
      </c>
      <c r="I65" s="222">
        <f t="shared" si="17"/>
        <v>0</v>
      </c>
      <c r="J65" s="222">
        <f t="shared" si="17"/>
        <v>0</v>
      </c>
      <c r="K65" s="222">
        <f t="shared" si="17"/>
        <v>0</v>
      </c>
      <c r="L65" s="222">
        <f t="shared" si="17"/>
        <v>0</v>
      </c>
      <c r="M65" s="222">
        <f t="shared" si="17"/>
        <v>0</v>
      </c>
      <c r="N65" s="360">
        <f t="shared" si="17"/>
        <v>0</v>
      </c>
      <c r="O65" s="222">
        <f t="shared" si="17"/>
        <v>0</v>
      </c>
      <c r="P65" s="365">
        <f t="shared" si="1"/>
        <v>0</v>
      </c>
    </row>
    <row r="66" spans="1:16" x14ac:dyDescent="0.2">
      <c r="A66" s="948" t="s">
        <v>454</v>
      </c>
      <c r="B66" s="948"/>
      <c r="C66" s="948"/>
      <c r="D66" s="948"/>
      <c r="E66" s="219">
        <v>187</v>
      </c>
      <c r="F66" s="489"/>
      <c r="G66" s="489"/>
      <c r="H66" s="489"/>
      <c r="I66" s="489"/>
      <c r="J66" s="489"/>
      <c r="K66" s="489"/>
      <c r="L66" s="489"/>
      <c r="M66" s="489"/>
      <c r="N66" s="360">
        <f>SUM(F66:M66)</f>
        <v>0</v>
      </c>
      <c r="O66" s="489"/>
      <c r="P66" s="365">
        <f t="shared" si="1"/>
        <v>0</v>
      </c>
    </row>
    <row r="67" spans="1:16" x14ac:dyDescent="0.2">
      <c r="A67" s="952" t="s">
        <v>455</v>
      </c>
      <c r="B67" s="952"/>
      <c r="C67" s="952"/>
      <c r="D67" s="952"/>
      <c r="E67" s="223">
        <v>188</v>
      </c>
      <c r="F67" s="490"/>
      <c r="G67" s="490"/>
      <c r="H67" s="490"/>
      <c r="I67" s="490"/>
      <c r="J67" s="490"/>
      <c r="K67" s="490"/>
      <c r="L67" s="490"/>
      <c r="M67" s="490"/>
      <c r="N67" s="361">
        <f t="shared" si="16"/>
        <v>0</v>
      </c>
      <c r="O67" s="490"/>
      <c r="P67" s="366">
        <f t="shared" si="1"/>
        <v>0</v>
      </c>
    </row>
    <row r="70" spans="1:16" ht="23.25" customHeight="1" x14ac:dyDescent="0.2">
      <c r="A70" s="941" t="s">
        <v>394</v>
      </c>
      <c r="B70" s="942"/>
      <c r="C70" s="942"/>
      <c r="D70" s="943"/>
      <c r="E70" s="938" t="s">
        <v>241</v>
      </c>
      <c r="F70" s="269" t="str">
        <f>F4</f>
        <v>Naziv članice</v>
      </c>
      <c r="G70" s="269" t="str">
        <f t="shared" ref="G70:M70" si="18">G4</f>
        <v>Naziv članice</v>
      </c>
      <c r="H70" s="269" t="str">
        <f t="shared" si="18"/>
        <v>Naziv članice</v>
      </c>
      <c r="I70" s="269" t="str">
        <f t="shared" si="18"/>
        <v>Naziv članice</v>
      </c>
      <c r="J70" s="269" t="str">
        <f t="shared" si="18"/>
        <v>Naziv članice</v>
      </c>
      <c r="K70" s="269" t="str">
        <f t="shared" si="18"/>
        <v>Naziv članice</v>
      </c>
      <c r="L70" s="269" t="str">
        <f t="shared" si="18"/>
        <v>Naziv članice</v>
      </c>
      <c r="M70" s="269" t="str">
        <f t="shared" si="18"/>
        <v>Naziv članice</v>
      </c>
      <c r="N70" s="938" t="s">
        <v>30</v>
      </c>
      <c r="O70" s="940" t="s">
        <v>243</v>
      </c>
      <c r="P70" s="938" t="s">
        <v>244</v>
      </c>
    </row>
    <row r="71" spans="1:16" ht="18.75" customHeight="1" x14ac:dyDescent="0.2">
      <c r="A71" s="351" t="s">
        <v>528</v>
      </c>
      <c r="B71" s="953"/>
      <c r="C71" s="953"/>
      <c r="D71" s="954"/>
      <c r="E71" s="938"/>
      <c r="F71" s="268" t="str">
        <f>F5</f>
        <v>Matični broj</v>
      </c>
      <c r="G71" s="268" t="s">
        <v>245</v>
      </c>
      <c r="H71" s="268" t="s">
        <v>245</v>
      </c>
      <c r="I71" s="268" t="s">
        <v>245</v>
      </c>
      <c r="J71" s="268" t="s">
        <v>245</v>
      </c>
      <c r="K71" s="268" t="s">
        <v>245</v>
      </c>
      <c r="L71" s="268" t="s">
        <v>245</v>
      </c>
      <c r="M71" s="268" t="s">
        <v>245</v>
      </c>
      <c r="N71" s="938"/>
      <c r="O71" s="940"/>
      <c r="P71" s="938"/>
    </row>
    <row r="72" spans="1:16" x14ac:dyDescent="0.2">
      <c r="A72" s="367" t="s">
        <v>291</v>
      </c>
      <c r="B72" s="368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9"/>
      <c r="O72" s="368"/>
      <c r="P72" s="370"/>
    </row>
    <row r="73" spans="1:16" x14ac:dyDescent="0.2">
      <c r="A73" s="949" t="s">
        <v>292</v>
      </c>
      <c r="B73" s="949"/>
      <c r="C73" s="949"/>
      <c r="D73" s="949"/>
      <c r="E73" s="224">
        <v>1</v>
      </c>
      <c r="F73" s="225"/>
      <c r="G73" s="225"/>
      <c r="H73" s="225"/>
      <c r="I73" s="225"/>
      <c r="J73" s="225"/>
      <c r="K73" s="225"/>
      <c r="L73" s="225"/>
      <c r="M73" s="225"/>
      <c r="N73" s="371">
        <f>SUM(F73:M73)</f>
        <v>0</v>
      </c>
      <c r="O73" s="225"/>
      <c r="P73" s="374">
        <f>N73-O73</f>
        <v>0</v>
      </c>
    </row>
    <row r="74" spans="1:16" x14ac:dyDescent="0.2">
      <c r="A74" s="950" t="s">
        <v>438</v>
      </c>
      <c r="B74" s="950"/>
      <c r="C74" s="950"/>
      <c r="D74" s="950"/>
      <c r="E74" s="226">
        <v>2</v>
      </c>
      <c r="F74" s="227">
        <f>F75+F82+F92+F103+F108</f>
        <v>0</v>
      </c>
      <c r="G74" s="227">
        <f t="shared" ref="G74:M74" si="19">G75+G82+G92+G103+G108</f>
        <v>0</v>
      </c>
      <c r="H74" s="227">
        <f t="shared" si="19"/>
        <v>0</v>
      </c>
      <c r="I74" s="227">
        <f t="shared" si="19"/>
        <v>0</v>
      </c>
      <c r="J74" s="227">
        <f t="shared" si="19"/>
        <v>0</v>
      </c>
      <c r="K74" s="227">
        <f t="shared" si="19"/>
        <v>0</v>
      </c>
      <c r="L74" s="227">
        <f t="shared" si="19"/>
        <v>0</v>
      </c>
      <c r="M74" s="227">
        <f t="shared" si="19"/>
        <v>0</v>
      </c>
      <c r="N74" s="372">
        <f>N75+N82+N92+N103+N108</f>
        <v>0</v>
      </c>
      <c r="O74" s="227">
        <f>O75+O82+O92+O103+O108</f>
        <v>0</v>
      </c>
      <c r="P74" s="375">
        <f t="shared" ref="P74:P137" si="20">N74-O74</f>
        <v>0</v>
      </c>
    </row>
    <row r="75" spans="1:16" x14ac:dyDescent="0.2">
      <c r="A75" s="951" t="s">
        <v>293</v>
      </c>
      <c r="B75" s="951"/>
      <c r="C75" s="951"/>
      <c r="D75" s="951"/>
      <c r="E75" s="226">
        <v>3</v>
      </c>
      <c r="F75" s="227">
        <f>SUM(F76:F81)</f>
        <v>0</v>
      </c>
      <c r="G75" s="227">
        <f t="shared" ref="G75:O75" si="21">SUM(G76:G81)</f>
        <v>0</v>
      </c>
      <c r="H75" s="227">
        <f t="shared" si="21"/>
        <v>0</v>
      </c>
      <c r="I75" s="227">
        <f t="shared" si="21"/>
        <v>0</v>
      </c>
      <c r="J75" s="227">
        <f t="shared" si="21"/>
        <v>0</v>
      </c>
      <c r="K75" s="227">
        <f t="shared" si="21"/>
        <v>0</v>
      </c>
      <c r="L75" s="227">
        <f t="shared" si="21"/>
        <v>0</v>
      </c>
      <c r="M75" s="227">
        <f t="shared" si="21"/>
        <v>0</v>
      </c>
      <c r="N75" s="372">
        <f>SUM(N76:N81)</f>
        <v>0</v>
      </c>
      <c r="O75" s="227">
        <f t="shared" si="21"/>
        <v>0</v>
      </c>
      <c r="P75" s="375">
        <f>N75-O75</f>
        <v>0</v>
      </c>
    </row>
    <row r="76" spans="1:16" x14ac:dyDescent="0.2">
      <c r="A76" s="951" t="s">
        <v>294</v>
      </c>
      <c r="B76" s="951"/>
      <c r="C76" s="951"/>
      <c r="D76" s="951"/>
      <c r="E76" s="226">
        <v>4</v>
      </c>
      <c r="F76" s="228"/>
      <c r="G76" s="228"/>
      <c r="H76" s="228"/>
      <c r="I76" s="228"/>
      <c r="J76" s="228"/>
      <c r="K76" s="228"/>
      <c r="L76" s="228"/>
      <c r="M76" s="229"/>
      <c r="N76" s="373">
        <f>SUM(F76:M76)</f>
        <v>0</v>
      </c>
      <c r="O76" s="229"/>
      <c r="P76" s="376">
        <f>N75-O76</f>
        <v>0</v>
      </c>
    </row>
    <row r="77" spans="1:16" x14ac:dyDescent="0.2">
      <c r="A77" s="951" t="s">
        <v>295</v>
      </c>
      <c r="B77" s="951"/>
      <c r="C77" s="951"/>
      <c r="D77" s="951"/>
      <c r="E77" s="226">
        <v>5</v>
      </c>
      <c r="F77" s="228"/>
      <c r="G77" s="228"/>
      <c r="H77" s="228"/>
      <c r="I77" s="228"/>
      <c r="J77" s="228"/>
      <c r="K77" s="228"/>
      <c r="L77" s="228"/>
      <c r="M77" s="229"/>
      <c r="N77" s="373">
        <f t="shared" ref="N77:N81" si="22">SUM(F77:M77)</f>
        <v>0</v>
      </c>
      <c r="O77" s="229"/>
      <c r="P77" s="376">
        <f t="shared" si="20"/>
        <v>0</v>
      </c>
    </row>
    <row r="78" spans="1:16" x14ac:dyDescent="0.2">
      <c r="A78" s="951" t="s">
        <v>296</v>
      </c>
      <c r="B78" s="951"/>
      <c r="C78" s="951"/>
      <c r="D78" s="951"/>
      <c r="E78" s="226">
        <v>6</v>
      </c>
      <c r="F78" s="228"/>
      <c r="G78" s="228"/>
      <c r="H78" s="228"/>
      <c r="I78" s="228"/>
      <c r="J78" s="228"/>
      <c r="K78" s="228"/>
      <c r="L78" s="228"/>
      <c r="M78" s="229"/>
      <c r="N78" s="373">
        <f t="shared" si="22"/>
        <v>0</v>
      </c>
      <c r="O78" s="229"/>
      <c r="P78" s="376">
        <f t="shared" si="20"/>
        <v>0</v>
      </c>
    </row>
    <row r="79" spans="1:16" x14ac:dyDescent="0.2">
      <c r="A79" s="951" t="s">
        <v>297</v>
      </c>
      <c r="B79" s="951"/>
      <c r="C79" s="951"/>
      <c r="D79" s="951"/>
      <c r="E79" s="226">
        <v>7</v>
      </c>
      <c r="F79" s="228"/>
      <c r="G79" s="228"/>
      <c r="H79" s="228"/>
      <c r="I79" s="228"/>
      <c r="J79" s="228"/>
      <c r="K79" s="228"/>
      <c r="L79" s="228"/>
      <c r="M79" s="229"/>
      <c r="N79" s="373">
        <f t="shared" si="22"/>
        <v>0</v>
      </c>
      <c r="O79" s="229"/>
      <c r="P79" s="376">
        <f t="shared" si="20"/>
        <v>0</v>
      </c>
    </row>
    <row r="80" spans="1:16" x14ac:dyDescent="0.2">
      <c r="A80" s="951" t="s">
        <v>298</v>
      </c>
      <c r="B80" s="951"/>
      <c r="C80" s="951"/>
      <c r="D80" s="951"/>
      <c r="E80" s="226">
        <v>8</v>
      </c>
      <c r="F80" s="228"/>
      <c r="G80" s="228"/>
      <c r="H80" s="228"/>
      <c r="I80" s="228"/>
      <c r="J80" s="228"/>
      <c r="K80" s="228"/>
      <c r="L80" s="228"/>
      <c r="M80" s="229"/>
      <c r="N80" s="373">
        <f t="shared" si="22"/>
        <v>0</v>
      </c>
      <c r="O80" s="229"/>
      <c r="P80" s="376">
        <f t="shared" si="20"/>
        <v>0</v>
      </c>
    </row>
    <row r="81" spans="1:16" x14ac:dyDescent="0.2">
      <c r="A81" s="951" t="s">
        <v>299</v>
      </c>
      <c r="B81" s="951"/>
      <c r="C81" s="951"/>
      <c r="D81" s="951"/>
      <c r="E81" s="226">
        <v>9</v>
      </c>
      <c r="F81" s="228"/>
      <c r="G81" s="228"/>
      <c r="H81" s="228"/>
      <c r="I81" s="228"/>
      <c r="J81" s="228"/>
      <c r="K81" s="228"/>
      <c r="L81" s="228"/>
      <c r="M81" s="229"/>
      <c r="N81" s="373">
        <f t="shared" si="22"/>
        <v>0</v>
      </c>
      <c r="O81" s="229"/>
      <c r="P81" s="376">
        <f t="shared" si="20"/>
        <v>0</v>
      </c>
    </row>
    <row r="82" spans="1:16" x14ac:dyDescent="0.2">
      <c r="A82" s="951" t="s">
        <v>300</v>
      </c>
      <c r="B82" s="951"/>
      <c r="C82" s="951"/>
      <c r="D82" s="951"/>
      <c r="E82" s="226">
        <v>10</v>
      </c>
      <c r="F82" s="227">
        <f>SUM(F83:F91)</f>
        <v>0</v>
      </c>
      <c r="G82" s="227">
        <f t="shared" ref="G82:O82" si="23">SUM(G83:G91)</f>
        <v>0</v>
      </c>
      <c r="H82" s="227">
        <f t="shared" si="23"/>
        <v>0</v>
      </c>
      <c r="I82" s="227">
        <f t="shared" si="23"/>
        <v>0</v>
      </c>
      <c r="J82" s="227">
        <f t="shared" si="23"/>
        <v>0</v>
      </c>
      <c r="K82" s="227">
        <f t="shared" si="23"/>
        <v>0</v>
      </c>
      <c r="L82" s="227">
        <f t="shared" si="23"/>
        <v>0</v>
      </c>
      <c r="M82" s="227">
        <f t="shared" si="23"/>
        <v>0</v>
      </c>
      <c r="N82" s="372">
        <f t="shared" si="23"/>
        <v>0</v>
      </c>
      <c r="O82" s="227">
        <f t="shared" si="23"/>
        <v>0</v>
      </c>
      <c r="P82" s="375">
        <f t="shared" si="20"/>
        <v>0</v>
      </c>
    </row>
    <row r="83" spans="1:16" x14ac:dyDescent="0.2">
      <c r="A83" s="951" t="s">
        <v>301</v>
      </c>
      <c r="B83" s="951"/>
      <c r="C83" s="951"/>
      <c r="D83" s="951"/>
      <c r="E83" s="226">
        <v>11</v>
      </c>
      <c r="F83" s="228"/>
      <c r="G83" s="228"/>
      <c r="H83" s="228"/>
      <c r="I83" s="228"/>
      <c r="J83" s="228"/>
      <c r="K83" s="228"/>
      <c r="L83" s="228"/>
      <c r="M83" s="229"/>
      <c r="N83" s="373">
        <f t="shared" ref="N83:N91" si="24">SUM(F83:M83)</f>
        <v>0</v>
      </c>
      <c r="O83" s="229"/>
      <c r="P83" s="376">
        <f t="shared" si="20"/>
        <v>0</v>
      </c>
    </row>
    <row r="84" spans="1:16" x14ac:dyDescent="0.2">
      <c r="A84" s="951" t="s">
        <v>302</v>
      </c>
      <c r="B84" s="951"/>
      <c r="C84" s="951"/>
      <c r="D84" s="951"/>
      <c r="E84" s="226">
        <v>12</v>
      </c>
      <c r="F84" s="228"/>
      <c r="G84" s="228"/>
      <c r="H84" s="228"/>
      <c r="I84" s="228"/>
      <c r="J84" s="228"/>
      <c r="K84" s="228"/>
      <c r="L84" s="228"/>
      <c r="M84" s="229"/>
      <c r="N84" s="373">
        <f t="shared" si="24"/>
        <v>0</v>
      </c>
      <c r="O84" s="229"/>
      <c r="P84" s="376">
        <f t="shared" si="20"/>
        <v>0</v>
      </c>
    </row>
    <row r="85" spans="1:16" x14ac:dyDescent="0.2">
      <c r="A85" s="951" t="s">
        <v>303</v>
      </c>
      <c r="B85" s="951"/>
      <c r="C85" s="951"/>
      <c r="D85" s="951"/>
      <c r="E85" s="226">
        <v>13</v>
      </c>
      <c r="F85" s="228"/>
      <c r="G85" s="228"/>
      <c r="H85" s="228"/>
      <c r="I85" s="228"/>
      <c r="J85" s="228"/>
      <c r="K85" s="228"/>
      <c r="L85" s="228"/>
      <c r="M85" s="229"/>
      <c r="N85" s="373">
        <f t="shared" si="24"/>
        <v>0</v>
      </c>
      <c r="O85" s="229"/>
      <c r="P85" s="376">
        <f t="shared" si="20"/>
        <v>0</v>
      </c>
    </row>
    <row r="86" spans="1:16" x14ac:dyDescent="0.2">
      <c r="A86" s="951" t="s">
        <v>304</v>
      </c>
      <c r="B86" s="951"/>
      <c r="C86" s="951"/>
      <c r="D86" s="951"/>
      <c r="E86" s="226">
        <v>14</v>
      </c>
      <c r="F86" s="228"/>
      <c r="G86" s="228"/>
      <c r="H86" s="228"/>
      <c r="I86" s="228"/>
      <c r="J86" s="228"/>
      <c r="K86" s="228"/>
      <c r="L86" s="228"/>
      <c r="M86" s="229"/>
      <c r="N86" s="373">
        <f t="shared" si="24"/>
        <v>0</v>
      </c>
      <c r="O86" s="229"/>
      <c r="P86" s="376">
        <f t="shared" si="20"/>
        <v>0</v>
      </c>
    </row>
    <row r="87" spans="1:16" x14ac:dyDescent="0.2">
      <c r="A87" s="951" t="s">
        <v>305</v>
      </c>
      <c r="B87" s="951"/>
      <c r="C87" s="951"/>
      <c r="D87" s="951"/>
      <c r="E87" s="226">
        <v>15</v>
      </c>
      <c r="F87" s="228"/>
      <c r="G87" s="228"/>
      <c r="H87" s="228"/>
      <c r="I87" s="228"/>
      <c r="J87" s="228"/>
      <c r="K87" s="228"/>
      <c r="L87" s="228"/>
      <c r="M87" s="229"/>
      <c r="N87" s="373">
        <f t="shared" si="24"/>
        <v>0</v>
      </c>
      <c r="O87" s="229"/>
      <c r="P87" s="376">
        <f t="shared" si="20"/>
        <v>0</v>
      </c>
    </row>
    <row r="88" spans="1:16" x14ac:dyDescent="0.2">
      <c r="A88" s="951" t="s">
        <v>306</v>
      </c>
      <c r="B88" s="951"/>
      <c r="C88" s="951"/>
      <c r="D88" s="951"/>
      <c r="E88" s="226">
        <v>16</v>
      </c>
      <c r="F88" s="228"/>
      <c r="G88" s="228"/>
      <c r="H88" s="228"/>
      <c r="I88" s="228"/>
      <c r="J88" s="228"/>
      <c r="K88" s="228"/>
      <c r="L88" s="228"/>
      <c r="M88" s="229"/>
      <c r="N88" s="373">
        <f t="shared" si="24"/>
        <v>0</v>
      </c>
      <c r="O88" s="229"/>
      <c r="P88" s="376">
        <f t="shared" si="20"/>
        <v>0</v>
      </c>
    </row>
    <row r="89" spans="1:16" x14ac:dyDescent="0.2">
      <c r="A89" s="951" t="s">
        <v>307</v>
      </c>
      <c r="B89" s="951"/>
      <c r="C89" s="951"/>
      <c r="D89" s="951"/>
      <c r="E89" s="226">
        <v>17</v>
      </c>
      <c r="F89" s="228"/>
      <c r="G89" s="228"/>
      <c r="H89" s="228"/>
      <c r="I89" s="228"/>
      <c r="J89" s="228"/>
      <c r="K89" s="228"/>
      <c r="L89" s="228"/>
      <c r="M89" s="229"/>
      <c r="N89" s="373">
        <f t="shared" si="24"/>
        <v>0</v>
      </c>
      <c r="O89" s="229"/>
      <c r="P89" s="376">
        <f t="shared" si="20"/>
        <v>0</v>
      </c>
    </row>
    <row r="90" spans="1:16" x14ac:dyDescent="0.2">
      <c r="A90" s="951" t="s">
        <v>308</v>
      </c>
      <c r="B90" s="951"/>
      <c r="C90" s="951"/>
      <c r="D90" s="951"/>
      <c r="E90" s="226">
        <v>18</v>
      </c>
      <c r="F90" s="228"/>
      <c r="G90" s="228"/>
      <c r="H90" s="228"/>
      <c r="I90" s="228"/>
      <c r="J90" s="228"/>
      <c r="K90" s="228"/>
      <c r="L90" s="228"/>
      <c r="M90" s="229"/>
      <c r="N90" s="373">
        <f t="shared" si="24"/>
        <v>0</v>
      </c>
      <c r="O90" s="229"/>
      <c r="P90" s="376">
        <f t="shared" si="20"/>
        <v>0</v>
      </c>
    </row>
    <row r="91" spans="1:16" x14ac:dyDescent="0.2">
      <c r="A91" s="951" t="s">
        <v>309</v>
      </c>
      <c r="B91" s="951"/>
      <c r="C91" s="951"/>
      <c r="D91" s="951"/>
      <c r="E91" s="226">
        <v>19</v>
      </c>
      <c r="F91" s="228"/>
      <c r="G91" s="228"/>
      <c r="H91" s="228"/>
      <c r="I91" s="228"/>
      <c r="J91" s="228"/>
      <c r="K91" s="228"/>
      <c r="L91" s="228"/>
      <c r="M91" s="229"/>
      <c r="N91" s="373">
        <f t="shared" si="24"/>
        <v>0</v>
      </c>
      <c r="O91" s="229"/>
      <c r="P91" s="376">
        <f t="shared" si="20"/>
        <v>0</v>
      </c>
    </row>
    <row r="92" spans="1:16" x14ac:dyDescent="0.2">
      <c r="A92" s="951" t="s">
        <v>310</v>
      </c>
      <c r="B92" s="951"/>
      <c r="C92" s="951"/>
      <c r="D92" s="951"/>
      <c r="E92" s="226">
        <v>20</v>
      </c>
      <c r="F92" s="227">
        <f>SUM(F93:F102)</f>
        <v>0</v>
      </c>
      <c r="G92" s="227">
        <f t="shared" ref="G92:M92" si="25">SUM(G93:G102)</f>
        <v>0</v>
      </c>
      <c r="H92" s="227">
        <f t="shared" si="25"/>
        <v>0</v>
      </c>
      <c r="I92" s="227">
        <f t="shared" si="25"/>
        <v>0</v>
      </c>
      <c r="J92" s="227">
        <f t="shared" si="25"/>
        <v>0</v>
      </c>
      <c r="K92" s="227">
        <f t="shared" si="25"/>
        <v>0</v>
      </c>
      <c r="L92" s="227">
        <f t="shared" si="25"/>
        <v>0</v>
      </c>
      <c r="M92" s="227">
        <f t="shared" si="25"/>
        <v>0</v>
      </c>
      <c r="N92" s="372">
        <f>SUM(N93:N102)</f>
        <v>0</v>
      </c>
      <c r="O92" s="227">
        <f>SUM(O93:O102)</f>
        <v>0</v>
      </c>
      <c r="P92" s="375">
        <f t="shared" si="20"/>
        <v>0</v>
      </c>
    </row>
    <row r="93" spans="1:16" x14ac:dyDescent="0.2">
      <c r="A93" s="951" t="s">
        <v>311</v>
      </c>
      <c r="B93" s="951"/>
      <c r="C93" s="951"/>
      <c r="D93" s="951"/>
      <c r="E93" s="226">
        <v>21</v>
      </c>
      <c r="F93" s="228"/>
      <c r="G93" s="228"/>
      <c r="H93" s="228"/>
      <c r="I93" s="228"/>
      <c r="J93" s="228"/>
      <c r="K93" s="228"/>
      <c r="L93" s="228"/>
      <c r="M93" s="229"/>
      <c r="N93" s="373">
        <f t="shared" ref="N93:N102" si="26">SUM(F93:M93)</f>
        <v>0</v>
      </c>
      <c r="O93" s="229"/>
      <c r="P93" s="376">
        <f t="shared" si="20"/>
        <v>0</v>
      </c>
    </row>
    <row r="94" spans="1:16" x14ac:dyDescent="0.2">
      <c r="A94" s="951" t="s">
        <v>312</v>
      </c>
      <c r="B94" s="951"/>
      <c r="C94" s="951"/>
      <c r="D94" s="951"/>
      <c r="E94" s="226">
        <v>22</v>
      </c>
      <c r="F94" s="228"/>
      <c r="G94" s="228"/>
      <c r="H94" s="228"/>
      <c r="I94" s="228"/>
      <c r="J94" s="228"/>
      <c r="K94" s="228"/>
      <c r="L94" s="228"/>
      <c r="M94" s="229"/>
      <c r="N94" s="373">
        <f t="shared" si="26"/>
        <v>0</v>
      </c>
      <c r="O94" s="229"/>
      <c r="P94" s="376">
        <f t="shared" si="20"/>
        <v>0</v>
      </c>
    </row>
    <row r="95" spans="1:16" x14ac:dyDescent="0.2">
      <c r="A95" s="951" t="s">
        <v>313</v>
      </c>
      <c r="B95" s="951"/>
      <c r="C95" s="951"/>
      <c r="D95" s="951"/>
      <c r="E95" s="226">
        <v>23</v>
      </c>
      <c r="F95" s="228"/>
      <c r="G95" s="228"/>
      <c r="H95" s="228"/>
      <c r="I95" s="228"/>
      <c r="J95" s="228"/>
      <c r="K95" s="228"/>
      <c r="L95" s="228"/>
      <c r="M95" s="229"/>
      <c r="N95" s="373">
        <f t="shared" si="26"/>
        <v>0</v>
      </c>
      <c r="O95" s="229"/>
      <c r="P95" s="376">
        <f t="shared" si="20"/>
        <v>0</v>
      </c>
    </row>
    <row r="96" spans="1:16" x14ac:dyDescent="0.2">
      <c r="A96" s="951" t="s">
        <v>314</v>
      </c>
      <c r="B96" s="951"/>
      <c r="C96" s="951"/>
      <c r="D96" s="951"/>
      <c r="E96" s="226">
        <v>24</v>
      </c>
      <c r="F96" s="228"/>
      <c r="G96" s="228"/>
      <c r="H96" s="228"/>
      <c r="I96" s="228"/>
      <c r="J96" s="228"/>
      <c r="K96" s="228"/>
      <c r="L96" s="228"/>
      <c r="M96" s="229"/>
      <c r="N96" s="373">
        <f t="shared" si="26"/>
        <v>0</v>
      </c>
      <c r="O96" s="229"/>
      <c r="P96" s="376">
        <f t="shared" si="20"/>
        <v>0</v>
      </c>
    </row>
    <row r="97" spans="1:16" x14ac:dyDescent="0.2">
      <c r="A97" s="951" t="s">
        <v>315</v>
      </c>
      <c r="B97" s="951"/>
      <c r="C97" s="951"/>
      <c r="D97" s="951"/>
      <c r="E97" s="226">
        <v>25</v>
      </c>
      <c r="F97" s="228"/>
      <c r="G97" s="228"/>
      <c r="H97" s="228"/>
      <c r="I97" s="228"/>
      <c r="J97" s="228"/>
      <c r="K97" s="228"/>
      <c r="L97" s="228"/>
      <c r="M97" s="229"/>
      <c r="N97" s="373">
        <f t="shared" si="26"/>
        <v>0</v>
      </c>
      <c r="O97" s="229"/>
      <c r="P97" s="376">
        <f t="shared" si="20"/>
        <v>0</v>
      </c>
    </row>
    <row r="98" spans="1:16" x14ac:dyDescent="0.2">
      <c r="A98" s="951" t="s">
        <v>316</v>
      </c>
      <c r="B98" s="951"/>
      <c r="C98" s="951"/>
      <c r="D98" s="951"/>
      <c r="E98" s="226">
        <v>26</v>
      </c>
      <c r="F98" s="228"/>
      <c r="G98" s="228"/>
      <c r="H98" s="228"/>
      <c r="I98" s="228"/>
      <c r="J98" s="228"/>
      <c r="K98" s="228"/>
      <c r="L98" s="228"/>
      <c r="M98" s="229"/>
      <c r="N98" s="373">
        <f t="shared" si="26"/>
        <v>0</v>
      </c>
      <c r="O98" s="229"/>
      <c r="P98" s="376">
        <f t="shared" si="20"/>
        <v>0</v>
      </c>
    </row>
    <row r="99" spans="1:16" x14ac:dyDescent="0.2">
      <c r="A99" s="951" t="s">
        <v>317</v>
      </c>
      <c r="B99" s="951"/>
      <c r="C99" s="951"/>
      <c r="D99" s="951"/>
      <c r="E99" s="226">
        <v>27</v>
      </c>
      <c r="F99" s="228"/>
      <c r="G99" s="228"/>
      <c r="H99" s="228"/>
      <c r="I99" s="228"/>
      <c r="J99" s="228"/>
      <c r="K99" s="228"/>
      <c r="L99" s="228"/>
      <c r="M99" s="229"/>
      <c r="N99" s="373">
        <f t="shared" si="26"/>
        <v>0</v>
      </c>
      <c r="O99" s="229"/>
      <c r="P99" s="376">
        <f t="shared" si="20"/>
        <v>0</v>
      </c>
    </row>
    <row r="100" spans="1:16" x14ac:dyDescent="0.2">
      <c r="A100" s="951" t="s">
        <v>318</v>
      </c>
      <c r="B100" s="951"/>
      <c r="C100" s="951"/>
      <c r="D100" s="951"/>
      <c r="E100" s="226">
        <v>28</v>
      </c>
      <c r="F100" s="228"/>
      <c r="G100" s="228"/>
      <c r="H100" s="228"/>
      <c r="I100" s="228"/>
      <c r="J100" s="228"/>
      <c r="K100" s="228"/>
      <c r="L100" s="228"/>
      <c r="M100" s="229"/>
      <c r="N100" s="373">
        <f t="shared" si="26"/>
        <v>0</v>
      </c>
      <c r="O100" s="229"/>
      <c r="P100" s="376">
        <f t="shared" si="20"/>
        <v>0</v>
      </c>
    </row>
    <row r="101" spans="1:16" x14ac:dyDescent="0.2">
      <c r="A101" s="951" t="s">
        <v>319</v>
      </c>
      <c r="B101" s="951"/>
      <c r="C101" s="951"/>
      <c r="D101" s="951"/>
      <c r="E101" s="226">
        <v>29</v>
      </c>
      <c r="F101" s="228"/>
      <c r="G101" s="228"/>
      <c r="H101" s="228"/>
      <c r="I101" s="228"/>
      <c r="J101" s="228"/>
      <c r="K101" s="228"/>
      <c r="L101" s="228"/>
      <c r="M101" s="229"/>
      <c r="N101" s="373">
        <f t="shared" si="26"/>
        <v>0</v>
      </c>
      <c r="O101" s="229"/>
      <c r="P101" s="376">
        <f t="shared" si="20"/>
        <v>0</v>
      </c>
    </row>
    <row r="102" spans="1:16" x14ac:dyDescent="0.2">
      <c r="A102" s="951" t="s">
        <v>320</v>
      </c>
      <c r="B102" s="951"/>
      <c r="C102" s="951"/>
      <c r="D102" s="951"/>
      <c r="E102" s="226">
        <v>30</v>
      </c>
      <c r="F102" s="228"/>
      <c r="G102" s="228"/>
      <c r="H102" s="228"/>
      <c r="I102" s="228"/>
      <c r="J102" s="228"/>
      <c r="K102" s="228"/>
      <c r="L102" s="228"/>
      <c r="M102" s="229"/>
      <c r="N102" s="373">
        <f t="shared" si="26"/>
        <v>0</v>
      </c>
      <c r="O102" s="229"/>
      <c r="P102" s="376">
        <f t="shared" si="20"/>
        <v>0</v>
      </c>
    </row>
    <row r="103" spans="1:16" x14ac:dyDescent="0.2">
      <c r="A103" s="951" t="s">
        <v>321</v>
      </c>
      <c r="B103" s="951"/>
      <c r="C103" s="951"/>
      <c r="D103" s="951"/>
      <c r="E103" s="226">
        <v>31</v>
      </c>
      <c r="F103" s="227">
        <f>SUM(F104:F107)</f>
        <v>0</v>
      </c>
      <c r="G103" s="227">
        <f t="shared" ref="G103:N103" si="27">SUM(G104:G107)</f>
        <v>0</v>
      </c>
      <c r="H103" s="227">
        <f t="shared" si="27"/>
        <v>0</v>
      </c>
      <c r="I103" s="227">
        <f t="shared" si="27"/>
        <v>0</v>
      </c>
      <c r="J103" s="227">
        <f t="shared" si="27"/>
        <v>0</v>
      </c>
      <c r="K103" s="227">
        <f t="shared" si="27"/>
        <v>0</v>
      </c>
      <c r="L103" s="227">
        <f t="shared" si="27"/>
        <v>0</v>
      </c>
      <c r="M103" s="227">
        <f t="shared" si="27"/>
        <v>0</v>
      </c>
      <c r="N103" s="372">
        <f t="shared" si="27"/>
        <v>0</v>
      </c>
      <c r="O103" s="227">
        <f>SUM(O104:O108)</f>
        <v>0</v>
      </c>
      <c r="P103" s="375">
        <f t="shared" si="20"/>
        <v>0</v>
      </c>
    </row>
    <row r="104" spans="1:16" x14ac:dyDescent="0.2">
      <c r="A104" s="951" t="s">
        <v>322</v>
      </c>
      <c r="B104" s="951"/>
      <c r="C104" s="951"/>
      <c r="D104" s="951"/>
      <c r="E104" s="226">
        <v>32</v>
      </c>
      <c r="F104" s="228"/>
      <c r="G104" s="228"/>
      <c r="H104" s="228"/>
      <c r="I104" s="228"/>
      <c r="J104" s="228"/>
      <c r="K104" s="228"/>
      <c r="L104" s="228"/>
      <c r="M104" s="229"/>
      <c r="N104" s="373">
        <f t="shared" ref="N104:N108" si="28">SUM(F104:M104)</f>
        <v>0</v>
      </c>
      <c r="O104" s="229"/>
      <c r="P104" s="376">
        <f t="shared" si="20"/>
        <v>0</v>
      </c>
    </row>
    <row r="105" spans="1:16" x14ac:dyDescent="0.2">
      <c r="A105" s="951" t="s">
        <v>323</v>
      </c>
      <c r="B105" s="951"/>
      <c r="C105" s="951"/>
      <c r="D105" s="951"/>
      <c r="E105" s="226">
        <v>33</v>
      </c>
      <c r="F105" s="228"/>
      <c r="G105" s="228"/>
      <c r="H105" s="228"/>
      <c r="I105" s="228"/>
      <c r="J105" s="228"/>
      <c r="K105" s="228"/>
      <c r="L105" s="228"/>
      <c r="M105" s="229"/>
      <c r="N105" s="373">
        <f t="shared" si="28"/>
        <v>0</v>
      </c>
      <c r="O105" s="229"/>
      <c r="P105" s="376">
        <f t="shared" si="20"/>
        <v>0</v>
      </c>
    </row>
    <row r="106" spans="1:16" x14ac:dyDescent="0.2">
      <c r="A106" s="951" t="s">
        <v>324</v>
      </c>
      <c r="B106" s="951"/>
      <c r="C106" s="951"/>
      <c r="D106" s="951"/>
      <c r="E106" s="226">
        <v>34</v>
      </c>
      <c r="F106" s="228"/>
      <c r="G106" s="228"/>
      <c r="H106" s="228"/>
      <c r="I106" s="228"/>
      <c r="J106" s="228"/>
      <c r="K106" s="228"/>
      <c r="L106" s="228"/>
      <c r="M106" s="229"/>
      <c r="N106" s="373">
        <f t="shared" si="28"/>
        <v>0</v>
      </c>
      <c r="O106" s="229"/>
      <c r="P106" s="376">
        <f t="shared" si="20"/>
        <v>0</v>
      </c>
    </row>
    <row r="107" spans="1:16" x14ac:dyDescent="0.2">
      <c r="A107" s="951" t="s">
        <v>325</v>
      </c>
      <c r="B107" s="951"/>
      <c r="C107" s="951"/>
      <c r="D107" s="951"/>
      <c r="E107" s="226">
        <v>35</v>
      </c>
      <c r="F107" s="228"/>
      <c r="G107" s="228"/>
      <c r="H107" s="228"/>
      <c r="I107" s="228"/>
      <c r="J107" s="228"/>
      <c r="K107" s="228"/>
      <c r="L107" s="228"/>
      <c r="M107" s="229"/>
      <c r="N107" s="373">
        <f t="shared" si="28"/>
        <v>0</v>
      </c>
      <c r="O107" s="229"/>
      <c r="P107" s="376">
        <f t="shared" si="20"/>
        <v>0</v>
      </c>
    </row>
    <row r="108" spans="1:16" x14ac:dyDescent="0.2">
      <c r="A108" s="951" t="s">
        <v>326</v>
      </c>
      <c r="B108" s="951"/>
      <c r="C108" s="951"/>
      <c r="D108" s="951"/>
      <c r="E108" s="226">
        <v>36</v>
      </c>
      <c r="F108" s="228"/>
      <c r="G108" s="228"/>
      <c r="H108" s="228"/>
      <c r="I108" s="228"/>
      <c r="J108" s="228"/>
      <c r="K108" s="228"/>
      <c r="L108" s="228"/>
      <c r="M108" s="229"/>
      <c r="N108" s="373">
        <f t="shared" si="28"/>
        <v>0</v>
      </c>
      <c r="O108" s="229"/>
      <c r="P108" s="376">
        <f t="shared" si="20"/>
        <v>0</v>
      </c>
    </row>
    <row r="109" spans="1:16" x14ac:dyDescent="0.2">
      <c r="A109" s="950" t="s">
        <v>439</v>
      </c>
      <c r="B109" s="950"/>
      <c r="C109" s="950"/>
      <c r="D109" s="950"/>
      <c r="E109" s="226">
        <v>37</v>
      </c>
      <c r="F109" s="227">
        <f>F110+F118+F125+F135</f>
        <v>0</v>
      </c>
      <c r="G109" s="227">
        <f t="shared" ref="G109:M109" si="29">G110+G118+G125+G135</f>
        <v>0</v>
      </c>
      <c r="H109" s="227">
        <f t="shared" si="29"/>
        <v>0</v>
      </c>
      <c r="I109" s="227">
        <f t="shared" si="29"/>
        <v>0</v>
      </c>
      <c r="J109" s="227">
        <f t="shared" si="29"/>
        <v>0</v>
      </c>
      <c r="K109" s="227">
        <f t="shared" si="29"/>
        <v>0</v>
      </c>
      <c r="L109" s="227">
        <f t="shared" si="29"/>
        <v>0</v>
      </c>
      <c r="M109" s="227">
        <f t="shared" si="29"/>
        <v>0</v>
      </c>
      <c r="N109" s="372">
        <f>N110+N118+N125+N135</f>
        <v>0</v>
      </c>
      <c r="O109" s="227">
        <f>O110+O118+O125+O135</f>
        <v>0</v>
      </c>
      <c r="P109" s="375">
        <f t="shared" si="20"/>
        <v>0</v>
      </c>
    </row>
    <row r="110" spans="1:16" x14ac:dyDescent="0.2">
      <c r="A110" s="951" t="s">
        <v>327</v>
      </c>
      <c r="B110" s="951"/>
      <c r="C110" s="951"/>
      <c r="D110" s="951"/>
      <c r="E110" s="226">
        <v>38</v>
      </c>
      <c r="F110" s="227">
        <f>SUM(F111:F117)</f>
        <v>0</v>
      </c>
      <c r="G110" s="227">
        <f t="shared" ref="G110:O110" si="30">SUM(G111:G117)</f>
        <v>0</v>
      </c>
      <c r="H110" s="227">
        <f t="shared" si="30"/>
        <v>0</v>
      </c>
      <c r="I110" s="227">
        <f t="shared" si="30"/>
        <v>0</v>
      </c>
      <c r="J110" s="227">
        <f t="shared" si="30"/>
        <v>0</v>
      </c>
      <c r="K110" s="227">
        <f t="shared" si="30"/>
        <v>0</v>
      </c>
      <c r="L110" s="227">
        <f t="shared" si="30"/>
        <v>0</v>
      </c>
      <c r="M110" s="227">
        <f t="shared" si="30"/>
        <v>0</v>
      </c>
      <c r="N110" s="372">
        <f t="shared" si="30"/>
        <v>0</v>
      </c>
      <c r="O110" s="227">
        <f t="shared" si="30"/>
        <v>0</v>
      </c>
      <c r="P110" s="375">
        <f t="shared" si="20"/>
        <v>0</v>
      </c>
    </row>
    <row r="111" spans="1:16" x14ac:dyDescent="0.2">
      <c r="A111" s="951" t="s">
        <v>328</v>
      </c>
      <c r="B111" s="951"/>
      <c r="C111" s="951"/>
      <c r="D111" s="951"/>
      <c r="E111" s="226">
        <v>39</v>
      </c>
      <c r="F111" s="228"/>
      <c r="G111" s="228"/>
      <c r="H111" s="228"/>
      <c r="I111" s="228"/>
      <c r="J111" s="228"/>
      <c r="K111" s="228"/>
      <c r="L111" s="228"/>
      <c r="M111" s="229"/>
      <c r="N111" s="373">
        <f t="shared" ref="N111:N117" si="31">SUM(F111:M111)</f>
        <v>0</v>
      </c>
      <c r="O111" s="229"/>
      <c r="P111" s="376">
        <f t="shared" si="20"/>
        <v>0</v>
      </c>
    </row>
    <row r="112" spans="1:16" x14ac:dyDescent="0.2">
      <c r="A112" s="951" t="s">
        <v>329</v>
      </c>
      <c r="B112" s="951"/>
      <c r="C112" s="951"/>
      <c r="D112" s="951"/>
      <c r="E112" s="226">
        <v>40</v>
      </c>
      <c r="F112" s="228"/>
      <c r="G112" s="228"/>
      <c r="H112" s="228"/>
      <c r="I112" s="228"/>
      <c r="J112" s="228"/>
      <c r="K112" s="228"/>
      <c r="L112" s="228"/>
      <c r="M112" s="229"/>
      <c r="N112" s="373">
        <f t="shared" si="31"/>
        <v>0</v>
      </c>
      <c r="O112" s="229"/>
      <c r="P112" s="376">
        <f t="shared" si="20"/>
        <v>0</v>
      </c>
    </row>
    <row r="113" spans="1:16" x14ac:dyDescent="0.2">
      <c r="A113" s="951" t="s">
        <v>330</v>
      </c>
      <c r="B113" s="951"/>
      <c r="C113" s="951"/>
      <c r="D113" s="951"/>
      <c r="E113" s="226">
        <v>41</v>
      </c>
      <c r="F113" s="228"/>
      <c r="G113" s="228"/>
      <c r="H113" s="228"/>
      <c r="I113" s="228"/>
      <c r="J113" s="228"/>
      <c r="K113" s="228"/>
      <c r="L113" s="228"/>
      <c r="M113" s="229"/>
      <c r="N113" s="373">
        <f t="shared" si="31"/>
        <v>0</v>
      </c>
      <c r="O113" s="229"/>
      <c r="P113" s="376">
        <f t="shared" si="20"/>
        <v>0</v>
      </c>
    </row>
    <row r="114" spans="1:16" x14ac:dyDescent="0.2">
      <c r="A114" s="951" t="s">
        <v>331</v>
      </c>
      <c r="B114" s="951"/>
      <c r="C114" s="951"/>
      <c r="D114" s="951"/>
      <c r="E114" s="226">
        <v>42</v>
      </c>
      <c r="F114" s="228"/>
      <c r="G114" s="228"/>
      <c r="H114" s="228"/>
      <c r="I114" s="228"/>
      <c r="J114" s="228"/>
      <c r="K114" s="228"/>
      <c r="L114" s="228"/>
      <c r="M114" s="229"/>
      <c r="N114" s="373">
        <f t="shared" si="31"/>
        <v>0</v>
      </c>
      <c r="O114" s="229"/>
      <c r="P114" s="376">
        <f t="shared" si="20"/>
        <v>0</v>
      </c>
    </row>
    <row r="115" spans="1:16" x14ac:dyDescent="0.2">
      <c r="A115" s="951" t="s">
        <v>332</v>
      </c>
      <c r="B115" s="951"/>
      <c r="C115" s="951"/>
      <c r="D115" s="951"/>
      <c r="E115" s="226">
        <v>43</v>
      </c>
      <c r="F115" s="228"/>
      <c r="G115" s="228"/>
      <c r="H115" s="228"/>
      <c r="I115" s="228"/>
      <c r="J115" s="228"/>
      <c r="K115" s="228"/>
      <c r="L115" s="228"/>
      <c r="M115" s="229"/>
      <c r="N115" s="373">
        <f t="shared" si="31"/>
        <v>0</v>
      </c>
      <c r="O115" s="229"/>
      <c r="P115" s="376">
        <f t="shared" si="20"/>
        <v>0</v>
      </c>
    </row>
    <row r="116" spans="1:16" x14ac:dyDescent="0.2">
      <c r="A116" s="951" t="s">
        <v>333</v>
      </c>
      <c r="B116" s="951"/>
      <c r="C116" s="951"/>
      <c r="D116" s="951"/>
      <c r="E116" s="226">
        <v>44</v>
      </c>
      <c r="F116" s="228"/>
      <c r="G116" s="228"/>
      <c r="H116" s="228"/>
      <c r="I116" s="228"/>
      <c r="J116" s="228"/>
      <c r="K116" s="228"/>
      <c r="L116" s="228"/>
      <c r="M116" s="229"/>
      <c r="N116" s="373">
        <f t="shared" si="31"/>
        <v>0</v>
      </c>
      <c r="O116" s="229"/>
      <c r="P116" s="376">
        <f t="shared" si="20"/>
        <v>0</v>
      </c>
    </row>
    <row r="117" spans="1:16" x14ac:dyDescent="0.2">
      <c r="A117" s="951" t="s">
        <v>334</v>
      </c>
      <c r="B117" s="951"/>
      <c r="C117" s="951"/>
      <c r="D117" s="951"/>
      <c r="E117" s="226">
        <v>45</v>
      </c>
      <c r="F117" s="228"/>
      <c r="G117" s="228"/>
      <c r="H117" s="228"/>
      <c r="I117" s="228"/>
      <c r="J117" s="228"/>
      <c r="K117" s="228"/>
      <c r="L117" s="228"/>
      <c r="M117" s="229"/>
      <c r="N117" s="373">
        <f t="shared" si="31"/>
        <v>0</v>
      </c>
      <c r="O117" s="229"/>
      <c r="P117" s="376">
        <f t="shared" si="20"/>
        <v>0</v>
      </c>
    </row>
    <row r="118" spans="1:16" x14ac:dyDescent="0.2">
      <c r="A118" s="951" t="s">
        <v>335</v>
      </c>
      <c r="B118" s="951"/>
      <c r="C118" s="951"/>
      <c r="D118" s="951"/>
      <c r="E118" s="226">
        <v>46</v>
      </c>
      <c r="F118" s="227">
        <f>SUM(F119:F124)</f>
        <v>0</v>
      </c>
      <c r="G118" s="227">
        <f t="shared" ref="G118:O118" si="32">SUM(G119:G124)</f>
        <v>0</v>
      </c>
      <c r="H118" s="227">
        <f t="shared" si="32"/>
        <v>0</v>
      </c>
      <c r="I118" s="227">
        <f t="shared" si="32"/>
        <v>0</v>
      </c>
      <c r="J118" s="227">
        <f t="shared" si="32"/>
        <v>0</v>
      </c>
      <c r="K118" s="227">
        <f t="shared" si="32"/>
        <v>0</v>
      </c>
      <c r="L118" s="227">
        <f t="shared" si="32"/>
        <v>0</v>
      </c>
      <c r="M118" s="227">
        <f t="shared" si="32"/>
        <v>0</v>
      </c>
      <c r="N118" s="372">
        <f t="shared" si="32"/>
        <v>0</v>
      </c>
      <c r="O118" s="227">
        <f t="shared" si="32"/>
        <v>0</v>
      </c>
      <c r="P118" s="375">
        <f t="shared" si="20"/>
        <v>0</v>
      </c>
    </row>
    <row r="119" spans="1:16" x14ac:dyDescent="0.2">
      <c r="A119" s="951" t="s">
        <v>336</v>
      </c>
      <c r="B119" s="951"/>
      <c r="C119" s="951"/>
      <c r="D119" s="951"/>
      <c r="E119" s="226">
        <v>47</v>
      </c>
      <c r="F119" s="229"/>
      <c r="G119" s="229"/>
      <c r="H119" s="229"/>
      <c r="I119" s="229"/>
      <c r="J119" s="229"/>
      <c r="K119" s="229"/>
      <c r="L119" s="229"/>
      <c r="M119" s="229"/>
      <c r="N119" s="372">
        <f t="shared" ref="N119:N124" si="33">SUM(F119:M119)</f>
        <v>0</v>
      </c>
      <c r="O119" s="229"/>
      <c r="P119" s="376">
        <f t="shared" si="20"/>
        <v>0</v>
      </c>
    </row>
    <row r="120" spans="1:16" x14ac:dyDescent="0.2">
      <c r="A120" s="951" t="s">
        <v>337</v>
      </c>
      <c r="B120" s="951"/>
      <c r="C120" s="951"/>
      <c r="D120" s="951"/>
      <c r="E120" s="226">
        <v>48</v>
      </c>
      <c r="F120" s="229"/>
      <c r="G120" s="229"/>
      <c r="H120" s="229"/>
      <c r="I120" s="229"/>
      <c r="J120" s="229"/>
      <c r="K120" s="229"/>
      <c r="L120" s="229"/>
      <c r="M120" s="229"/>
      <c r="N120" s="373">
        <f t="shared" si="33"/>
        <v>0</v>
      </c>
      <c r="O120" s="229"/>
      <c r="P120" s="376">
        <f t="shared" si="20"/>
        <v>0</v>
      </c>
    </row>
    <row r="121" spans="1:16" x14ac:dyDescent="0.2">
      <c r="A121" s="951" t="s">
        <v>338</v>
      </c>
      <c r="B121" s="951"/>
      <c r="C121" s="951"/>
      <c r="D121" s="951"/>
      <c r="E121" s="226">
        <v>49</v>
      </c>
      <c r="F121" s="229"/>
      <c r="G121" s="229"/>
      <c r="H121" s="229"/>
      <c r="I121" s="229"/>
      <c r="J121" s="229"/>
      <c r="K121" s="229"/>
      <c r="L121" s="229"/>
      <c r="M121" s="229"/>
      <c r="N121" s="373">
        <f t="shared" si="33"/>
        <v>0</v>
      </c>
      <c r="O121" s="229"/>
      <c r="P121" s="376">
        <f t="shared" si="20"/>
        <v>0</v>
      </c>
    </row>
    <row r="122" spans="1:16" x14ac:dyDescent="0.2">
      <c r="A122" s="951" t="s">
        <v>339</v>
      </c>
      <c r="B122" s="951"/>
      <c r="C122" s="951"/>
      <c r="D122" s="951"/>
      <c r="E122" s="226">
        <v>50</v>
      </c>
      <c r="F122" s="229"/>
      <c r="G122" s="229"/>
      <c r="H122" s="229"/>
      <c r="I122" s="229"/>
      <c r="J122" s="229"/>
      <c r="K122" s="229"/>
      <c r="L122" s="229"/>
      <c r="M122" s="229"/>
      <c r="N122" s="373">
        <f t="shared" si="33"/>
        <v>0</v>
      </c>
      <c r="O122" s="229"/>
      <c r="P122" s="376">
        <f t="shared" si="20"/>
        <v>0</v>
      </c>
    </row>
    <row r="123" spans="1:16" x14ac:dyDescent="0.2">
      <c r="A123" s="951" t="s">
        <v>340</v>
      </c>
      <c r="B123" s="951"/>
      <c r="C123" s="951"/>
      <c r="D123" s="951"/>
      <c r="E123" s="226">
        <v>51</v>
      </c>
      <c r="F123" s="229"/>
      <c r="G123" s="229"/>
      <c r="H123" s="229"/>
      <c r="I123" s="229"/>
      <c r="J123" s="229"/>
      <c r="K123" s="229"/>
      <c r="L123" s="229"/>
      <c r="M123" s="229"/>
      <c r="N123" s="373">
        <f t="shared" si="33"/>
        <v>0</v>
      </c>
      <c r="O123" s="229"/>
      <c r="P123" s="376">
        <f t="shared" si="20"/>
        <v>0</v>
      </c>
    </row>
    <row r="124" spans="1:16" x14ac:dyDescent="0.2">
      <c r="A124" s="951" t="s">
        <v>341</v>
      </c>
      <c r="B124" s="951"/>
      <c r="C124" s="951"/>
      <c r="D124" s="951"/>
      <c r="E124" s="226">
        <v>52</v>
      </c>
      <c r="F124" s="229"/>
      <c r="G124" s="229"/>
      <c r="H124" s="229"/>
      <c r="I124" s="229"/>
      <c r="J124" s="229"/>
      <c r="K124" s="229"/>
      <c r="L124" s="229"/>
      <c r="M124" s="229"/>
      <c r="N124" s="373">
        <f t="shared" si="33"/>
        <v>0</v>
      </c>
      <c r="O124" s="229"/>
      <c r="P124" s="376">
        <f t="shared" si="20"/>
        <v>0</v>
      </c>
    </row>
    <row r="125" spans="1:16" x14ac:dyDescent="0.2">
      <c r="A125" s="951" t="s">
        <v>342</v>
      </c>
      <c r="B125" s="951"/>
      <c r="C125" s="951"/>
      <c r="D125" s="951"/>
      <c r="E125" s="226">
        <v>53</v>
      </c>
      <c r="F125" s="227">
        <f>SUM(F126:F134)</f>
        <v>0</v>
      </c>
      <c r="G125" s="227">
        <f t="shared" ref="G125:M125" si="34">SUM(G126:G134)</f>
        <v>0</v>
      </c>
      <c r="H125" s="227">
        <f t="shared" si="34"/>
        <v>0</v>
      </c>
      <c r="I125" s="227">
        <f t="shared" si="34"/>
        <v>0</v>
      </c>
      <c r="J125" s="227">
        <f t="shared" si="34"/>
        <v>0</v>
      </c>
      <c r="K125" s="227">
        <f t="shared" si="34"/>
        <v>0</v>
      </c>
      <c r="L125" s="227">
        <f t="shared" si="34"/>
        <v>0</v>
      </c>
      <c r="M125" s="227">
        <f t="shared" si="34"/>
        <v>0</v>
      </c>
      <c r="N125" s="372">
        <f>SUM(N126:N134)</f>
        <v>0</v>
      </c>
      <c r="O125" s="227">
        <f>SUM(O126:O134)</f>
        <v>0</v>
      </c>
      <c r="P125" s="375">
        <f t="shared" si="20"/>
        <v>0</v>
      </c>
    </row>
    <row r="126" spans="1:16" x14ac:dyDescent="0.2">
      <c r="A126" s="951" t="s">
        <v>311</v>
      </c>
      <c r="B126" s="951"/>
      <c r="C126" s="951"/>
      <c r="D126" s="951"/>
      <c r="E126" s="226">
        <v>54</v>
      </c>
      <c r="F126" s="229"/>
      <c r="G126" s="229"/>
      <c r="H126" s="229"/>
      <c r="I126" s="229"/>
      <c r="J126" s="229"/>
      <c r="K126" s="229"/>
      <c r="L126" s="229"/>
      <c r="M126" s="229"/>
      <c r="N126" s="373">
        <f t="shared" ref="N126:N136" si="35">SUM(F126:M126)</f>
        <v>0</v>
      </c>
      <c r="O126" s="229"/>
      <c r="P126" s="376">
        <f t="shared" si="20"/>
        <v>0</v>
      </c>
    </row>
    <row r="127" spans="1:16" x14ac:dyDescent="0.2">
      <c r="A127" s="951" t="s">
        <v>312</v>
      </c>
      <c r="B127" s="951"/>
      <c r="C127" s="951"/>
      <c r="D127" s="951"/>
      <c r="E127" s="226">
        <v>55</v>
      </c>
      <c r="F127" s="229"/>
      <c r="G127" s="229"/>
      <c r="H127" s="229"/>
      <c r="I127" s="229"/>
      <c r="J127" s="229"/>
      <c r="K127" s="229"/>
      <c r="L127" s="229"/>
      <c r="M127" s="229"/>
      <c r="N127" s="373">
        <f t="shared" si="35"/>
        <v>0</v>
      </c>
      <c r="O127" s="229"/>
      <c r="P127" s="376">
        <f t="shared" si="20"/>
        <v>0</v>
      </c>
    </row>
    <row r="128" spans="1:16" x14ac:dyDescent="0.2">
      <c r="A128" s="951" t="s">
        <v>313</v>
      </c>
      <c r="B128" s="951"/>
      <c r="C128" s="951"/>
      <c r="D128" s="951"/>
      <c r="E128" s="226">
        <v>56</v>
      </c>
      <c r="F128" s="229"/>
      <c r="G128" s="229"/>
      <c r="H128" s="229"/>
      <c r="I128" s="229"/>
      <c r="J128" s="229"/>
      <c r="K128" s="229"/>
      <c r="L128" s="229"/>
      <c r="M128" s="229"/>
      <c r="N128" s="373">
        <f t="shared" si="35"/>
        <v>0</v>
      </c>
      <c r="O128" s="229"/>
      <c r="P128" s="376">
        <f t="shared" si="20"/>
        <v>0</v>
      </c>
    </row>
    <row r="129" spans="1:16" x14ac:dyDescent="0.2">
      <c r="A129" s="951" t="s">
        <v>343</v>
      </c>
      <c r="B129" s="951"/>
      <c r="C129" s="951"/>
      <c r="D129" s="951"/>
      <c r="E129" s="226">
        <v>57</v>
      </c>
      <c r="F129" s="229"/>
      <c r="G129" s="229"/>
      <c r="H129" s="229"/>
      <c r="I129" s="229"/>
      <c r="J129" s="229"/>
      <c r="K129" s="229"/>
      <c r="L129" s="229"/>
      <c r="M129" s="229"/>
      <c r="N129" s="373">
        <f t="shared" si="35"/>
        <v>0</v>
      </c>
      <c r="O129" s="229"/>
      <c r="P129" s="376">
        <f t="shared" si="20"/>
        <v>0</v>
      </c>
    </row>
    <row r="130" spans="1:16" x14ac:dyDescent="0.2">
      <c r="A130" s="951" t="s">
        <v>315</v>
      </c>
      <c r="B130" s="951"/>
      <c r="C130" s="951"/>
      <c r="D130" s="951"/>
      <c r="E130" s="226">
        <v>58</v>
      </c>
      <c r="F130" s="229"/>
      <c r="G130" s="229"/>
      <c r="H130" s="229"/>
      <c r="I130" s="229"/>
      <c r="J130" s="229"/>
      <c r="K130" s="229"/>
      <c r="L130" s="229"/>
      <c r="M130" s="229"/>
      <c r="N130" s="373">
        <f t="shared" si="35"/>
        <v>0</v>
      </c>
      <c r="O130" s="229"/>
      <c r="P130" s="376">
        <f t="shared" si="20"/>
        <v>0</v>
      </c>
    </row>
    <row r="131" spans="1:16" x14ac:dyDescent="0.2">
      <c r="A131" s="951" t="s">
        <v>316</v>
      </c>
      <c r="B131" s="951"/>
      <c r="C131" s="951"/>
      <c r="D131" s="951"/>
      <c r="E131" s="226">
        <v>59</v>
      </c>
      <c r="F131" s="229"/>
      <c r="G131" s="229"/>
      <c r="H131" s="229"/>
      <c r="I131" s="229"/>
      <c r="J131" s="229"/>
      <c r="K131" s="229"/>
      <c r="L131" s="229"/>
      <c r="M131" s="229"/>
      <c r="N131" s="373">
        <f t="shared" si="35"/>
        <v>0</v>
      </c>
      <c r="O131" s="229"/>
      <c r="P131" s="376">
        <f t="shared" si="20"/>
        <v>0</v>
      </c>
    </row>
    <row r="132" spans="1:16" x14ac:dyDescent="0.2">
      <c r="A132" s="951" t="s">
        <v>317</v>
      </c>
      <c r="B132" s="951"/>
      <c r="C132" s="951"/>
      <c r="D132" s="951"/>
      <c r="E132" s="226">
        <v>60</v>
      </c>
      <c r="F132" s="229"/>
      <c r="G132" s="229"/>
      <c r="H132" s="229"/>
      <c r="I132" s="229"/>
      <c r="J132" s="229"/>
      <c r="K132" s="229"/>
      <c r="L132" s="229"/>
      <c r="M132" s="229"/>
      <c r="N132" s="373">
        <f t="shared" si="35"/>
        <v>0</v>
      </c>
      <c r="O132" s="229"/>
      <c r="P132" s="376">
        <f t="shared" si="20"/>
        <v>0</v>
      </c>
    </row>
    <row r="133" spans="1:16" x14ac:dyDescent="0.2">
      <c r="A133" s="951" t="s">
        <v>318</v>
      </c>
      <c r="B133" s="951"/>
      <c r="C133" s="951"/>
      <c r="D133" s="951"/>
      <c r="E133" s="226">
        <v>61</v>
      </c>
      <c r="F133" s="229"/>
      <c r="G133" s="229"/>
      <c r="H133" s="229"/>
      <c r="I133" s="229"/>
      <c r="J133" s="229"/>
      <c r="K133" s="229"/>
      <c r="L133" s="229"/>
      <c r="M133" s="229"/>
      <c r="N133" s="373">
        <f t="shared" si="35"/>
        <v>0</v>
      </c>
      <c r="O133" s="229"/>
      <c r="P133" s="376">
        <f t="shared" si="20"/>
        <v>0</v>
      </c>
    </row>
    <row r="134" spans="1:16" x14ac:dyDescent="0.2">
      <c r="A134" s="951" t="s">
        <v>344</v>
      </c>
      <c r="B134" s="951"/>
      <c r="C134" s="951"/>
      <c r="D134" s="951"/>
      <c r="E134" s="226">
        <v>62</v>
      </c>
      <c r="F134" s="229"/>
      <c r="G134" s="229"/>
      <c r="H134" s="229"/>
      <c r="I134" s="229"/>
      <c r="J134" s="229"/>
      <c r="K134" s="229"/>
      <c r="L134" s="229"/>
      <c r="M134" s="229"/>
      <c r="N134" s="373">
        <f t="shared" si="35"/>
        <v>0</v>
      </c>
      <c r="O134" s="229"/>
      <c r="P134" s="376">
        <f t="shared" si="20"/>
        <v>0</v>
      </c>
    </row>
    <row r="135" spans="1:16" x14ac:dyDescent="0.2">
      <c r="A135" s="951" t="s">
        <v>345</v>
      </c>
      <c r="B135" s="951"/>
      <c r="C135" s="951"/>
      <c r="D135" s="951"/>
      <c r="E135" s="226">
        <v>63</v>
      </c>
      <c r="F135" s="229"/>
      <c r="G135" s="229"/>
      <c r="H135" s="229"/>
      <c r="I135" s="229"/>
      <c r="J135" s="229"/>
      <c r="K135" s="229"/>
      <c r="L135" s="229"/>
      <c r="M135" s="229"/>
      <c r="N135" s="373">
        <f t="shared" si="35"/>
        <v>0</v>
      </c>
      <c r="O135" s="229"/>
      <c r="P135" s="376">
        <f t="shared" si="20"/>
        <v>0</v>
      </c>
    </row>
    <row r="136" spans="1:16" x14ac:dyDescent="0.2">
      <c r="A136" s="950" t="s">
        <v>346</v>
      </c>
      <c r="B136" s="950"/>
      <c r="C136" s="950"/>
      <c r="D136" s="950"/>
      <c r="E136" s="226">
        <v>64</v>
      </c>
      <c r="F136" s="229"/>
      <c r="G136" s="229"/>
      <c r="H136" s="229"/>
      <c r="I136" s="229"/>
      <c r="J136" s="229"/>
      <c r="K136" s="229"/>
      <c r="L136" s="229"/>
      <c r="M136" s="229"/>
      <c r="N136" s="372">
        <f t="shared" si="35"/>
        <v>0</v>
      </c>
      <c r="O136" s="229"/>
      <c r="P136" s="376">
        <f t="shared" si="20"/>
        <v>0</v>
      </c>
    </row>
    <row r="137" spans="1:16" x14ac:dyDescent="0.2">
      <c r="A137" s="955" t="s">
        <v>440</v>
      </c>
      <c r="B137" s="955"/>
      <c r="C137" s="955"/>
      <c r="D137" s="955"/>
      <c r="E137" s="436">
        <v>65</v>
      </c>
      <c r="F137" s="437">
        <f>F73+F74+F109+F136</f>
        <v>0</v>
      </c>
      <c r="G137" s="437">
        <f t="shared" ref="G137:N137" si="36">G73+G74+G109+G136</f>
        <v>0</v>
      </c>
      <c r="H137" s="437">
        <f t="shared" si="36"/>
        <v>0</v>
      </c>
      <c r="I137" s="437">
        <f t="shared" si="36"/>
        <v>0</v>
      </c>
      <c r="J137" s="437">
        <f t="shared" si="36"/>
        <v>0</v>
      </c>
      <c r="K137" s="437">
        <f t="shared" si="36"/>
        <v>0</v>
      </c>
      <c r="L137" s="437">
        <f t="shared" si="36"/>
        <v>0</v>
      </c>
      <c r="M137" s="437">
        <f t="shared" si="36"/>
        <v>0</v>
      </c>
      <c r="N137" s="438">
        <f t="shared" si="36"/>
        <v>0</v>
      </c>
      <c r="O137" s="437">
        <f>O73+O74+O109+O136</f>
        <v>0</v>
      </c>
      <c r="P137" s="435">
        <f t="shared" si="20"/>
        <v>0</v>
      </c>
    </row>
    <row r="138" spans="1:16" x14ac:dyDescent="0.2">
      <c r="A138" s="442" t="s">
        <v>347</v>
      </c>
      <c r="B138" s="443"/>
      <c r="C138" s="443"/>
      <c r="D138" s="443"/>
      <c r="E138" s="443"/>
      <c r="F138" s="444"/>
      <c r="G138" s="444"/>
      <c r="H138" s="444"/>
      <c r="I138" s="444"/>
      <c r="J138" s="444"/>
      <c r="K138" s="444"/>
      <c r="L138" s="444"/>
      <c r="M138" s="444"/>
      <c r="N138" s="444"/>
      <c r="O138" s="444"/>
      <c r="P138" s="445"/>
    </row>
    <row r="139" spans="1:16" x14ac:dyDescent="0.2">
      <c r="A139" s="956" t="s">
        <v>456</v>
      </c>
      <c r="B139" s="956"/>
      <c r="C139" s="956"/>
      <c r="D139" s="956"/>
      <c r="E139" s="439">
        <v>67</v>
      </c>
      <c r="F139" s="440">
        <f>SUM(F140+F141+F142+F148+F149+F156+F159+F162)</f>
        <v>0</v>
      </c>
      <c r="G139" s="440">
        <f t="shared" ref="G139:O139" si="37">G140+G141+G142+G148+G149+G156+G159+G162</f>
        <v>0</v>
      </c>
      <c r="H139" s="440">
        <f t="shared" si="37"/>
        <v>0</v>
      </c>
      <c r="I139" s="440">
        <f t="shared" si="37"/>
        <v>0</v>
      </c>
      <c r="J139" s="440">
        <f t="shared" si="37"/>
        <v>0</v>
      </c>
      <c r="K139" s="440">
        <f t="shared" si="37"/>
        <v>0</v>
      </c>
      <c r="L139" s="440">
        <f t="shared" si="37"/>
        <v>0</v>
      </c>
      <c r="M139" s="440">
        <f>M140+M141+M142+M148+M149+M156+M159+M162</f>
        <v>0</v>
      </c>
      <c r="N139" s="441">
        <f t="shared" si="37"/>
        <v>0</v>
      </c>
      <c r="O139" s="440">
        <f t="shared" si="37"/>
        <v>0</v>
      </c>
      <c r="P139" s="377">
        <f>N139-O139</f>
        <v>0</v>
      </c>
    </row>
    <row r="140" spans="1:16" x14ac:dyDescent="0.2">
      <c r="A140" s="951" t="s">
        <v>348</v>
      </c>
      <c r="B140" s="951"/>
      <c r="C140" s="951"/>
      <c r="D140" s="951"/>
      <c r="E140" s="230">
        <v>68</v>
      </c>
      <c r="F140" s="228"/>
      <c r="G140" s="228"/>
      <c r="H140" s="228"/>
      <c r="I140" s="228"/>
      <c r="J140" s="228"/>
      <c r="K140" s="228"/>
      <c r="L140" s="228"/>
      <c r="M140" s="229"/>
      <c r="N140" s="373">
        <f>SUM(F140:M140)</f>
        <v>0</v>
      </c>
      <c r="O140" s="229"/>
      <c r="P140" s="376">
        <f t="shared" ref="P140:P198" si="38">N140-O140</f>
        <v>0</v>
      </c>
    </row>
    <row r="141" spans="1:16" x14ac:dyDescent="0.2">
      <c r="A141" s="951" t="s">
        <v>349</v>
      </c>
      <c r="B141" s="951"/>
      <c r="C141" s="951"/>
      <c r="D141" s="951"/>
      <c r="E141" s="230">
        <v>69</v>
      </c>
      <c r="F141" s="228"/>
      <c r="G141" s="228"/>
      <c r="H141" s="228"/>
      <c r="I141" s="228"/>
      <c r="J141" s="228"/>
      <c r="K141" s="228"/>
      <c r="L141" s="228"/>
      <c r="M141" s="229"/>
      <c r="N141" s="373">
        <f>SUM(F141:M141)</f>
        <v>0</v>
      </c>
      <c r="O141" s="229"/>
      <c r="P141" s="376">
        <f t="shared" si="38"/>
        <v>0</v>
      </c>
    </row>
    <row r="142" spans="1:16" x14ac:dyDescent="0.2">
      <c r="A142" s="951" t="s">
        <v>350</v>
      </c>
      <c r="B142" s="951"/>
      <c r="C142" s="951"/>
      <c r="D142" s="951"/>
      <c r="E142" s="230">
        <v>70</v>
      </c>
      <c r="F142" s="227">
        <f>SUM(F143:F147)</f>
        <v>0</v>
      </c>
      <c r="G142" s="227">
        <f t="shared" ref="G142:O142" si="39">SUM(G143:G147)</f>
        <v>0</v>
      </c>
      <c r="H142" s="227">
        <f t="shared" si="39"/>
        <v>0</v>
      </c>
      <c r="I142" s="227">
        <f t="shared" si="39"/>
        <v>0</v>
      </c>
      <c r="J142" s="227">
        <f t="shared" si="39"/>
        <v>0</v>
      </c>
      <c r="K142" s="227">
        <f t="shared" si="39"/>
        <v>0</v>
      </c>
      <c r="L142" s="227">
        <f t="shared" si="39"/>
        <v>0</v>
      </c>
      <c r="M142" s="227">
        <f>SUM(M143:M147)</f>
        <v>0</v>
      </c>
      <c r="N142" s="372">
        <f>SUM(N143:N147)</f>
        <v>0</v>
      </c>
      <c r="O142" s="227">
        <f t="shared" si="39"/>
        <v>0</v>
      </c>
      <c r="P142" s="375">
        <f t="shared" si="38"/>
        <v>0</v>
      </c>
    </row>
    <row r="143" spans="1:16" x14ac:dyDescent="0.2">
      <c r="A143" s="951" t="s">
        <v>351</v>
      </c>
      <c r="B143" s="951"/>
      <c r="C143" s="951"/>
      <c r="D143" s="951"/>
      <c r="E143" s="230">
        <v>71</v>
      </c>
      <c r="F143" s="228"/>
      <c r="G143" s="228"/>
      <c r="H143" s="228"/>
      <c r="I143" s="228"/>
      <c r="J143" s="228"/>
      <c r="K143" s="228"/>
      <c r="L143" s="228"/>
      <c r="M143" s="229"/>
      <c r="N143" s="373">
        <f>SUM(F143:M143)</f>
        <v>0</v>
      </c>
      <c r="O143" s="229"/>
      <c r="P143" s="376">
        <f t="shared" si="38"/>
        <v>0</v>
      </c>
    </row>
    <row r="144" spans="1:16" x14ac:dyDescent="0.2">
      <c r="A144" s="951" t="s">
        <v>352</v>
      </c>
      <c r="B144" s="951"/>
      <c r="C144" s="951"/>
      <c r="D144" s="951"/>
      <c r="E144" s="230">
        <v>72</v>
      </c>
      <c r="F144" s="228"/>
      <c r="G144" s="228"/>
      <c r="H144" s="228"/>
      <c r="I144" s="228"/>
      <c r="J144" s="228"/>
      <c r="K144" s="228"/>
      <c r="L144" s="228"/>
      <c r="M144" s="229"/>
      <c r="N144" s="373">
        <f t="shared" ref="N144:N147" si="40">SUM(F144:M144)</f>
        <v>0</v>
      </c>
      <c r="O144" s="229"/>
      <c r="P144" s="376">
        <f t="shared" si="38"/>
        <v>0</v>
      </c>
    </row>
    <row r="145" spans="1:16" x14ac:dyDescent="0.2">
      <c r="A145" s="951" t="s">
        <v>353</v>
      </c>
      <c r="B145" s="951"/>
      <c r="C145" s="951"/>
      <c r="D145" s="951"/>
      <c r="E145" s="230">
        <v>73</v>
      </c>
      <c r="F145" s="228"/>
      <c r="G145" s="228"/>
      <c r="H145" s="228"/>
      <c r="I145" s="228"/>
      <c r="J145" s="228"/>
      <c r="K145" s="228"/>
      <c r="L145" s="228"/>
      <c r="M145" s="229"/>
      <c r="N145" s="373">
        <f t="shared" si="40"/>
        <v>0</v>
      </c>
      <c r="O145" s="229"/>
      <c r="P145" s="376">
        <f t="shared" si="38"/>
        <v>0</v>
      </c>
    </row>
    <row r="146" spans="1:16" x14ac:dyDescent="0.2">
      <c r="A146" s="951" t="s">
        <v>354</v>
      </c>
      <c r="B146" s="951"/>
      <c r="C146" s="951"/>
      <c r="D146" s="951"/>
      <c r="E146" s="230">
        <v>74</v>
      </c>
      <c r="F146" s="228"/>
      <c r="G146" s="228"/>
      <c r="H146" s="228"/>
      <c r="I146" s="228"/>
      <c r="J146" s="228"/>
      <c r="K146" s="228"/>
      <c r="L146" s="228"/>
      <c r="M146" s="229"/>
      <c r="N146" s="373">
        <f t="shared" si="40"/>
        <v>0</v>
      </c>
      <c r="O146" s="229"/>
      <c r="P146" s="376">
        <f t="shared" si="38"/>
        <v>0</v>
      </c>
    </row>
    <row r="147" spans="1:16" x14ac:dyDescent="0.2">
      <c r="A147" s="951" t="s">
        <v>355</v>
      </c>
      <c r="B147" s="951"/>
      <c r="C147" s="951"/>
      <c r="D147" s="951"/>
      <c r="E147" s="230">
        <v>75</v>
      </c>
      <c r="F147" s="228"/>
      <c r="G147" s="228"/>
      <c r="H147" s="228"/>
      <c r="I147" s="228"/>
      <c r="J147" s="228"/>
      <c r="K147" s="228"/>
      <c r="L147" s="228"/>
      <c r="M147" s="229"/>
      <c r="N147" s="373">
        <f t="shared" si="40"/>
        <v>0</v>
      </c>
      <c r="O147" s="229"/>
      <c r="P147" s="376">
        <f t="shared" si="38"/>
        <v>0</v>
      </c>
    </row>
    <row r="148" spans="1:16" x14ac:dyDescent="0.2">
      <c r="A148" s="951" t="s">
        <v>356</v>
      </c>
      <c r="B148" s="951"/>
      <c r="C148" s="951"/>
      <c r="D148" s="951"/>
      <c r="E148" s="230">
        <v>76</v>
      </c>
      <c r="F148" s="228"/>
      <c r="G148" s="228"/>
      <c r="H148" s="228"/>
      <c r="I148" s="228"/>
      <c r="J148" s="228"/>
      <c r="K148" s="228"/>
      <c r="L148" s="228"/>
      <c r="M148" s="229"/>
      <c r="N148" s="373">
        <f>SUM(F148:M148)</f>
        <v>0</v>
      </c>
      <c r="O148" s="229"/>
      <c r="P148" s="376">
        <f t="shared" si="38"/>
        <v>0</v>
      </c>
    </row>
    <row r="149" spans="1:16" x14ac:dyDescent="0.2">
      <c r="A149" s="951" t="s">
        <v>457</v>
      </c>
      <c r="B149" s="951"/>
      <c r="C149" s="951"/>
      <c r="D149" s="951"/>
      <c r="E149" s="230">
        <v>77</v>
      </c>
      <c r="F149" s="227">
        <f>SUM(F150:F155)</f>
        <v>0</v>
      </c>
      <c r="G149" s="227">
        <f t="shared" ref="G149:K149" si="41">SUM(G150:G155)</f>
        <v>0</v>
      </c>
      <c r="H149" s="227">
        <f t="shared" si="41"/>
        <v>0</v>
      </c>
      <c r="I149" s="227">
        <f t="shared" si="41"/>
        <v>0</v>
      </c>
      <c r="J149" s="227">
        <f t="shared" si="41"/>
        <v>0</v>
      </c>
      <c r="K149" s="227">
        <f t="shared" si="41"/>
        <v>0</v>
      </c>
      <c r="L149" s="227">
        <f>SUM(L150:L155)</f>
        <v>0</v>
      </c>
      <c r="M149" s="227">
        <f>SUM(M150:M155)</f>
        <v>0</v>
      </c>
      <c r="N149" s="372">
        <f>SUM(N150:N155)</f>
        <v>0</v>
      </c>
      <c r="O149" s="227">
        <f>SUM(O150:O155)</f>
        <v>0</v>
      </c>
      <c r="P149" s="375">
        <f>N149-O149</f>
        <v>0</v>
      </c>
    </row>
    <row r="150" spans="1:16" x14ac:dyDescent="0.2">
      <c r="A150" s="951" t="s">
        <v>357</v>
      </c>
      <c r="B150" s="951"/>
      <c r="C150" s="951"/>
      <c r="D150" s="951"/>
      <c r="E150" s="230">
        <v>78</v>
      </c>
      <c r="F150" s="228"/>
      <c r="G150" s="228"/>
      <c r="H150" s="228"/>
      <c r="I150" s="228"/>
      <c r="J150" s="228"/>
      <c r="K150" s="228"/>
      <c r="L150" s="228"/>
      <c r="M150" s="229"/>
      <c r="N150" s="373">
        <f>SUM(F150:M150)</f>
        <v>0</v>
      </c>
      <c r="O150" s="229"/>
      <c r="P150" s="376">
        <f t="shared" si="38"/>
        <v>0</v>
      </c>
    </row>
    <row r="151" spans="1:16" x14ac:dyDescent="0.2">
      <c r="A151" s="951" t="s">
        <v>358</v>
      </c>
      <c r="B151" s="951"/>
      <c r="C151" s="951"/>
      <c r="D151" s="951"/>
      <c r="E151" s="230">
        <v>79</v>
      </c>
      <c r="F151" s="228"/>
      <c r="G151" s="228"/>
      <c r="H151" s="228"/>
      <c r="I151" s="228"/>
      <c r="J151" s="228"/>
      <c r="K151" s="228"/>
      <c r="L151" s="228"/>
      <c r="M151" s="229"/>
      <c r="N151" s="373">
        <f>SUM(F151:M151)</f>
        <v>0</v>
      </c>
      <c r="O151" s="229"/>
      <c r="P151" s="376">
        <f t="shared" si="38"/>
        <v>0</v>
      </c>
    </row>
    <row r="152" spans="1:16" x14ac:dyDescent="0.2">
      <c r="A152" s="951" t="s">
        <v>359</v>
      </c>
      <c r="B152" s="951"/>
      <c r="C152" s="951"/>
      <c r="D152" s="951"/>
      <c r="E152" s="230">
        <v>80</v>
      </c>
      <c r="F152" s="228"/>
      <c r="G152" s="228"/>
      <c r="H152" s="228"/>
      <c r="I152" s="228"/>
      <c r="J152" s="228"/>
      <c r="K152" s="228"/>
      <c r="L152" s="228"/>
      <c r="M152" s="229"/>
      <c r="N152" s="373">
        <f>SUM(F152:M152)</f>
        <v>0</v>
      </c>
      <c r="O152" s="229"/>
      <c r="P152" s="376">
        <f t="shared" si="38"/>
        <v>0</v>
      </c>
    </row>
    <row r="153" spans="1:16" x14ac:dyDescent="0.2">
      <c r="A153" s="951" t="s">
        <v>458</v>
      </c>
      <c r="B153" s="951"/>
      <c r="C153" s="951"/>
      <c r="D153" s="951"/>
      <c r="E153" s="230">
        <v>81</v>
      </c>
      <c r="F153" s="228"/>
      <c r="G153" s="228"/>
      <c r="H153" s="228"/>
      <c r="I153" s="228"/>
      <c r="J153" s="228"/>
      <c r="K153" s="228"/>
      <c r="L153" s="228"/>
      <c r="M153" s="229"/>
      <c r="N153" s="373">
        <f t="shared" ref="N153:N155" si="42">SUM(F153:M153)</f>
        <v>0</v>
      </c>
      <c r="O153" s="229"/>
      <c r="P153" s="376">
        <f t="shared" si="38"/>
        <v>0</v>
      </c>
    </row>
    <row r="154" spans="1:16" x14ac:dyDescent="0.2">
      <c r="A154" s="951" t="s">
        <v>459</v>
      </c>
      <c r="B154" s="951"/>
      <c r="C154" s="951"/>
      <c r="D154" s="951"/>
      <c r="E154" s="230">
        <v>82</v>
      </c>
      <c r="F154" s="228"/>
      <c r="G154" s="228"/>
      <c r="H154" s="228"/>
      <c r="I154" s="228"/>
      <c r="J154" s="228"/>
      <c r="K154" s="228"/>
      <c r="L154" s="228"/>
      <c r="M154" s="229"/>
      <c r="N154" s="373">
        <f t="shared" si="42"/>
        <v>0</v>
      </c>
      <c r="O154" s="229"/>
      <c r="P154" s="376">
        <f t="shared" si="38"/>
        <v>0</v>
      </c>
    </row>
    <row r="155" spans="1:16" x14ac:dyDescent="0.2">
      <c r="A155" s="951" t="s">
        <v>460</v>
      </c>
      <c r="B155" s="951"/>
      <c r="C155" s="951"/>
      <c r="D155" s="951"/>
      <c r="E155" s="230">
        <v>83</v>
      </c>
      <c r="F155" s="228"/>
      <c r="G155" s="228"/>
      <c r="H155" s="228"/>
      <c r="I155" s="228"/>
      <c r="J155" s="228"/>
      <c r="K155" s="228"/>
      <c r="L155" s="228"/>
      <c r="M155" s="229"/>
      <c r="N155" s="373">
        <f t="shared" si="42"/>
        <v>0</v>
      </c>
      <c r="O155" s="229"/>
      <c r="P155" s="376">
        <f t="shared" si="38"/>
        <v>0</v>
      </c>
    </row>
    <row r="156" spans="1:16" x14ac:dyDescent="0.2">
      <c r="A156" s="951" t="s">
        <v>461</v>
      </c>
      <c r="B156" s="951"/>
      <c r="C156" s="951"/>
      <c r="D156" s="951"/>
      <c r="E156" s="230">
        <v>84</v>
      </c>
      <c r="F156" s="227">
        <f>F157-F158</f>
        <v>0</v>
      </c>
      <c r="G156" s="227">
        <f t="shared" ref="G156:N156" si="43">G157-G158</f>
        <v>0</v>
      </c>
      <c r="H156" s="227">
        <f t="shared" si="43"/>
        <v>0</v>
      </c>
      <c r="I156" s="227">
        <f t="shared" si="43"/>
        <v>0</v>
      </c>
      <c r="J156" s="227">
        <f t="shared" si="43"/>
        <v>0</v>
      </c>
      <c r="K156" s="227">
        <f t="shared" si="43"/>
        <v>0</v>
      </c>
      <c r="L156" s="227">
        <f t="shared" si="43"/>
        <v>0</v>
      </c>
      <c r="M156" s="227">
        <f t="shared" si="43"/>
        <v>0</v>
      </c>
      <c r="N156" s="372">
        <f t="shared" si="43"/>
        <v>0</v>
      </c>
      <c r="O156" s="227">
        <f>O157-O158</f>
        <v>0</v>
      </c>
      <c r="P156" s="375">
        <f t="shared" si="38"/>
        <v>0</v>
      </c>
    </row>
    <row r="157" spans="1:16" x14ac:dyDescent="0.2">
      <c r="A157" s="951" t="s">
        <v>360</v>
      </c>
      <c r="B157" s="951"/>
      <c r="C157" s="951"/>
      <c r="D157" s="951"/>
      <c r="E157" s="230">
        <v>85</v>
      </c>
      <c r="F157" s="228"/>
      <c r="G157" s="228"/>
      <c r="H157" s="228"/>
      <c r="I157" s="228"/>
      <c r="J157" s="228"/>
      <c r="K157" s="228"/>
      <c r="L157" s="228"/>
      <c r="M157" s="229"/>
      <c r="N157" s="373">
        <f t="shared" ref="N157:N196" si="44">SUM(F157:M157)</f>
        <v>0</v>
      </c>
      <c r="O157" s="229"/>
      <c r="P157" s="376">
        <f t="shared" si="38"/>
        <v>0</v>
      </c>
    </row>
    <row r="158" spans="1:16" x14ac:dyDescent="0.2">
      <c r="A158" s="951" t="s">
        <v>361</v>
      </c>
      <c r="B158" s="951"/>
      <c r="C158" s="951"/>
      <c r="D158" s="951"/>
      <c r="E158" s="230">
        <v>86</v>
      </c>
      <c r="F158" s="228"/>
      <c r="G158" s="228"/>
      <c r="H158" s="228"/>
      <c r="I158" s="228"/>
      <c r="J158" s="228"/>
      <c r="K158" s="228"/>
      <c r="L158" s="228"/>
      <c r="M158" s="229"/>
      <c r="N158" s="373">
        <f t="shared" si="44"/>
        <v>0</v>
      </c>
      <c r="O158" s="229"/>
      <c r="P158" s="376">
        <f t="shared" si="38"/>
        <v>0</v>
      </c>
    </row>
    <row r="159" spans="1:16" x14ac:dyDescent="0.2">
      <c r="A159" s="951" t="s">
        <v>462</v>
      </c>
      <c r="B159" s="951"/>
      <c r="C159" s="951"/>
      <c r="D159" s="951"/>
      <c r="E159" s="230">
        <v>87</v>
      </c>
      <c r="F159" s="227">
        <f>+F160-F161</f>
        <v>0</v>
      </c>
      <c r="G159" s="227">
        <f t="shared" ref="G159:N159" si="45">+G160-G161</f>
        <v>0</v>
      </c>
      <c r="H159" s="227">
        <f t="shared" si="45"/>
        <v>0</v>
      </c>
      <c r="I159" s="227">
        <f t="shared" si="45"/>
        <v>0</v>
      </c>
      <c r="J159" s="227">
        <f t="shared" si="45"/>
        <v>0</v>
      </c>
      <c r="K159" s="227">
        <f t="shared" si="45"/>
        <v>0</v>
      </c>
      <c r="L159" s="227">
        <f t="shared" si="45"/>
        <v>0</v>
      </c>
      <c r="M159" s="227">
        <f t="shared" si="45"/>
        <v>0</v>
      </c>
      <c r="N159" s="372">
        <f t="shared" si="45"/>
        <v>0</v>
      </c>
      <c r="O159" s="227">
        <f>+O160-O161</f>
        <v>0</v>
      </c>
      <c r="P159" s="375">
        <f>+P160-P161</f>
        <v>0</v>
      </c>
    </row>
    <row r="160" spans="1:16" x14ac:dyDescent="0.2">
      <c r="A160" s="951" t="s">
        <v>362</v>
      </c>
      <c r="B160" s="951"/>
      <c r="C160" s="951"/>
      <c r="D160" s="951"/>
      <c r="E160" s="230">
        <v>88</v>
      </c>
      <c r="F160" s="228"/>
      <c r="G160" s="228"/>
      <c r="H160" s="228"/>
      <c r="I160" s="228"/>
      <c r="J160" s="228"/>
      <c r="K160" s="228"/>
      <c r="L160" s="228"/>
      <c r="M160" s="229"/>
      <c r="N160" s="373">
        <f t="shared" si="44"/>
        <v>0</v>
      </c>
      <c r="O160" s="229"/>
      <c r="P160" s="376">
        <f t="shared" si="38"/>
        <v>0</v>
      </c>
    </row>
    <row r="161" spans="1:16" x14ac:dyDescent="0.2">
      <c r="A161" s="951" t="s">
        <v>363</v>
      </c>
      <c r="B161" s="951"/>
      <c r="C161" s="951"/>
      <c r="D161" s="951"/>
      <c r="E161" s="230">
        <v>89</v>
      </c>
      <c r="F161" s="228"/>
      <c r="G161" s="228"/>
      <c r="H161" s="228"/>
      <c r="I161" s="228"/>
      <c r="J161" s="228"/>
      <c r="K161" s="228"/>
      <c r="L161" s="228"/>
      <c r="M161" s="229"/>
      <c r="N161" s="373">
        <f t="shared" si="44"/>
        <v>0</v>
      </c>
      <c r="O161" s="229"/>
      <c r="P161" s="376">
        <f t="shared" si="38"/>
        <v>0</v>
      </c>
    </row>
    <row r="162" spans="1:16" x14ac:dyDescent="0.2">
      <c r="A162" s="951" t="s">
        <v>364</v>
      </c>
      <c r="B162" s="951"/>
      <c r="C162" s="951"/>
      <c r="D162" s="951"/>
      <c r="E162" s="230">
        <v>90</v>
      </c>
      <c r="F162" s="228"/>
      <c r="G162" s="228"/>
      <c r="H162" s="228"/>
      <c r="I162" s="228"/>
      <c r="J162" s="228"/>
      <c r="K162" s="228"/>
      <c r="L162" s="228"/>
      <c r="M162" s="229"/>
      <c r="N162" s="373">
        <f t="shared" si="44"/>
        <v>0</v>
      </c>
      <c r="O162" s="229"/>
      <c r="P162" s="376">
        <f t="shared" si="38"/>
        <v>0</v>
      </c>
    </row>
    <row r="163" spans="1:16" x14ac:dyDescent="0.2">
      <c r="A163" s="950" t="s">
        <v>463</v>
      </c>
      <c r="B163" s="950"/>
      <c r="C163" s="950"/>
      <c r="D163" s="950"/>
      <c r="E163" s="230">
        <v>91</v>
      </c>
      <c r="F163" s="227">
        <f>SUM(F164:F169)</f>
        <v>0</v>
      </c>
      <c r="G163" s="227">
        <f t="shared" ref="G163:O163" si="46">SUM(G164:G169)</f>
        <v>0</v>
      </c>
      <c r="H163" s="227">
        <f t="shared" si="46"/>
        <v>0</v>
      </c>
      <c r="I163" s="227">
        <f t="shared" si="46"/>
        <v>0</v>
      </c>
      <c r="J163" s="227">
        <f t="shared" si="46"/>
        <v>0</v>
      </c>
      <c r="K163" s="227">
        <f t="shared" si="46"/>
        <v>0</v>
      </c>
      <c r="L163" s="227">
        <f t="shared" si="46"/>
        <v>0</v>
      </c>
      <c r="M163" s="227">
        <f t="shared" si="46"/>
        <v>0</v>
      </c>
      <c r="N163" s="372">
        <f t="shared" si="46"/>
        <v>0</v>
      </c>
      <c r="O163" s="227">
        <f t="shared" si="46"/>
        <v>0</v>
      </c>
      <c r="P163" s="375">
        <f t="shared" si="38"/>
        <v>0</v>
      </c>
    </row>
    <row r="164" spans="1:16" x14ac:dyDescent="0.2">
      <c r="A164" s="951" t="s">
        <v>365</v>
      </c>
      <c r="B164" s="951"/>
      <c r="C164" s="951"/>
      <c r="D164" s="951"/>
      <c r="E164" s="230">
        <v>92</v>
      </c>
      <c r="F164" s="228"/>
      <c r="G164" s="228"/>
      <c r="H164" s="228"/>
      <c r="I164" s="228"/>
      <c r="J164" s="228"/>
      <c r="K164" s="228"/>
      <c r="L164" s="228"/>
      <c r="M164" s="229"/>
      <c r="N164" s="373">
        <f t="shared" si="44"/>
        <v>0</v>
      </c>
      <c r="O164" s="229"/>
      <c r="P164" s="376">
        <f t="shared" si="38"/>
        <v>0</v>
      </c>
    </row>
    <row r="165" spans="1:16" x14ac:dyDescent="0.2">
      <c r="A165" s="951" t="s">
        <v>366</v>
      </c>
      <c r="B165" s="951"/>
      <c r="C165" s="951"/>
      <c r="D165" s="951"/>
      <c r="E165" s="230">
        <v>93</v>
      </c>
      <c r="F165" s="228"/>
      <c r="G165" s="228"/>
      <c r="H165" s="228"/>
      <c r="I165" s="228"/>
      <c r="J165" s="228"/>
      <c r="K165" s="228"/>
      <c r="L165" s="228"/>
      <c r="M165" s="229"/>
      <c r="N165" s="373">
        <f>SUM(F165:M165)</f>
        <v>0</v>
      </c>
      <c r="O165" s="229"/>
      <c r="P165" s="376">
        <f t="shared" si="38"/>
        <v>0</v>
      </c>
    </row>
    <row r="166" spans="1:16" x14ac:dyDescent="0.2">
      <c r="A166" s="951" t="s">
        <v>367</v>
      </c>
      <c r="B166" s="951"/>
      <c r="C166" s="951"/>
      <c r="D166" s="951"/>
      <c r="E166" s="230">
        <v>94</v>
      </c>
      <c r="F166" s="228"/>
      <c r="G166" s="228"/>
      <c r="H166" s="228"/>
      <c r="I166" s="228"/>
      <c r="J166" s="228"/>
      <c r="K166" s="228"/>
      <c r="L166" s="228"/>
      <c r="M166" s="229"/>
      <c r="N166" s="373">
        <f t="shared" si="44"/>
        <v>0</v>
      </c>
      <c r="O166" s="229"/>
      <c r="P166" s="376">
        <f t="shared" si="38"/>
        <v>0</v>
      </c>
    </row>
    <row r="167" spans="1:16" x14ac:dyDescent="0.2">
      <c r="A167" s="951" t="s">
        <v>368</v>
      </c>
      <c r="B167" s="951"/>
      <c r="C167" s="951"/>
      <c r="D167" s="951"/>
      <c r="E167" s="230">
        <v>95</v>
      </c>
      <c r="F167" s="228"/>
      <c r="G167" s="228"/>
      <c r="H167" s="228"/>
      <c r="I167" s="228"/>
      <c r="J167" s="228"/>
      <c r="K167" s="228"/>
      <c r="L167" s="228"/>
      <c r="M167" s="229"/>
      <c r="N167" s="373">
        <f t="shared" si="44"/>
        <v>0</v>
      </c>
      <c r="O167" s="229"/>
      <c r="P167" s="376">
        <f t="shared" si="38"/>
        <v>0</v>
      </c>
    </row>
    <row r="168" spans="1:16" x14ac:dyDescent="0.2">
      <c r="A168" s="951" t="s">
        <v>369</v>
      </c>
      <c r="B168" s="951"/>
      <c r="C168" s="951"/>
      <c r="D168" s="951"/>
      <c r="E168" s="230">
        <v>96</v>
      </c>
      <c r="F168" s="228"/>
      <c r="G168" s="228"/>
      <c r="H168" s="228"/>
      <c r="I168" s="228"/>
      <c r="J168" s="228"/>
      <c r="K168" s="228"/>
      <c r="L168" s="228"/>
      <c r="M168" s="229"/>
      <c r="N168" s="373">
        <f t="shared" si="44"/>
        <v>0</v>
      </c>
      <c r="O168" s="229"/>
      <c r="P168" s="376">
        <f t="shared" si="38"/>
        <v>0</v>
      </c>
    </row>
    <row r="169" spans="1:16" x14ac:dyDescent="0.2">
      <c r="A169" s="951" t="s">
        <v>370</v>
      </c>
      <c r="B169" s="951"/>
      <c r="C169" s="951"/>
      <c r="D169" s="951"/>
      <c r="E169" s="230">
        <v>97</v>
      </c>
      <c r="F169" s="228"/>
      <c r="G169" s="228"/>
      <c r="H169" s="228"/>
      <c r="I169" s="228"/>
      <c r="J169" s="228"/>
      <c r="K169" s="228"/>
      <c r="L169" s="228"/>
      <c r="M169" s="229"/>
      <c r="N169" s="373">
        <f t="shared" si="44"/>
        <v>0</v>
      </c>
      <c r="O169" s="229"/>
      <c r="P169" s="376">
        <f t="shared" si="38"/>
        <v>0</v>
      </c>
    </row>
    <row r="170" spans="1:16" x14ac:dyDescent="0.2">
      <c r="A170" s="950" t="s">
        <v>464</v>
      </c>
      <c r="B170" s="950"/>
      <c r="C170" s="950"/>
      <c r="D170" s="950"/>
      <c r="E170" s="230">
        <v>98</v>
      </c>
      <c r="F170" s="227">
        <f>SUM(F171:F181)</f>
        <v>0</v>
      </c>
      <c r="G170" s="227">
        <f t="shared" ref="G170:O170" si="47">SUM(G171:G181)</f>
        <v>0</v>
      </c>
      <c r="H170" s="227">
        <f t="shared" si="47"/>
        <v>0</v>
      </c>
      <c r="I170" s="227">
        <f t="shared" si="47"/>
        <v>0</v>
      </c>
      <c r="J170" s="227">
        <f t="shared" si="47"/>
        <v>0</v>
      </c>
      <c r="K170" s="227">
        <f t="shared" si="47"/>
        <v>0</v>
      </c>
      <c r="L170" s="227">
        <f t="shared" si="47"/>
        <v>0</v>
      </c>
      <c r="M170" s="227">
        <f t="shared" si="47"/>
        <v>0</v>
      </c>
      <c r="N170" s="372">
        <f t="shared" si="47"/>
        <v>0</v>
      </c>
      <c r="O170" s="227">
        <f t="shared" si="47"/>
        <v>0</v>
      </c>
      <c r="P170" s="375">
        <f t="shared" si="38"/>
        <v>0</v>
      </c>
    </row>
    <row r="171" spans="1:16" x14ac:dyDescent="0.2">
      <c r="A171" s="951" t="s">
        <v>371</v>
      </c>
      <c r="B171" s="951"/>
      <c r="C171" s="951"/>
      <c r="D171" s="951"/>
      <c r="E171" s="230">
        <v>99</v>
      </c>
      <c r="F171" s="228"/>
      <c r="G171" s="228"/>
      <c r="H171" s="228"/>
      <c r="I171" s="228"/>
      <c r="J171" s="228"/>
      <c r="K171" s="228"/>
      <c r="L171" s="228"/>
      <c r="M171" s="229"/>
      <c r="N171" s="373">
        <f t="shared" si="44"/>
        <v>0</v>
      </c>
      <c r="O171" s="229"/>
      <c r="P171" s="376">
        <f t="shared" si="38"/>
        <v>0</v>
      </c>
    </row>
    <row r="172" spans="1:16" x14ac:dyDescent="0.2">
      <c r="A172" s="951" t="s">
        <v>372</v>
      </c>
      <c r="B172" s="951"/>
      <c r="C172" s="951"/>
      <c r="D172" s="951"/>
      <c r="E172" s="230">
        <v>100</v>
      </c>
      <c r="F172" s="228"/>
      <c r="G172" s="228"/>
      <c r="H172" s="228"/>
      <c r="I172" s="228"/>
      <c r="J172" s="228"/>
      <c r="K172" s="228"/>
      <c r="L172" s="228"/>
      <c r="M172" s="229"/>
      <c r="N172" s="373">
        <f t="shared" si="44"/>
        <v>0</v>
      </c>
      <c r="O172" s="229"/>
      <c r="P172" s="376">
        <f t="shared" si="38"/>
        <v>0</v>
      </c>
    </row>
    <row r="173" spans="1:16" x14ac:dyDescent="0.2">
      <c r="A173" s="951" t="s">
        <v>373</v>
      </c>
      <c r="B173" s="951"/>
      <c r="C173" s="951"/>
      <c r="D173" s="951"/>
      <c r="E173" s="230">
        <v>101</v>
      </c>
      <c r="F173" s="228"/>
      <c r="G173" s="228"/>
      <c r="H173" s="228"/>
      <c r="I173" s="228"/>
      <c r="J173" s="228"/>
      <c r="K173" s="228"/>
      <c r="L173" s="228"/>
      <c r="M173" s="229"/>
      <c r="N173" s="373">
        <f t="shared" si="44"/>
        <v>0</v>
      </c>
      <c r="O173" s="229"/>
      <c r="P173" s="376">
        <f t="shared" si="38"/>
        <v>0</v>
      </c>
    </row>
    <row r="174" spans="1:16" x14ac:dyDescent="0.2">
      <c r="A174" s="951" t="s">
        <v>374</v>
      </c>
      <c r="B174" s="951"/>
      <c r="C174" s="951"/>
      <c r="D174" s="951"/>
      <c r="E174" s="230">
        <v>102</v>
      </c>
      <c r="F174" s="228"/>
      <c r="G174" s="228"/>
      <c r="H174" s="228"/>
      <c r="I174" s="228"/>
      <c r="J174" s="228"/>
      <c r="K174" s="228"/>
      <c r="L174" s="228"/>
      <c r="M174" s="229"/>
      <c r="N174" s="373">
        <f t="shared" si="44"/>
        <v>0</v>
      </c>
      <c r="O174" s="229"/>
      <c r="P174" s="376">
        <f t="shared" si="38"/>
        <v>0</v>
      </c>
    </row>
    <row r="175" spans="1:16" x14ac:dyDescent="0.2">
      <c r="A175" s="951" t="s">
        <v>375</v>
      </c>
      <c r="B175" s="951"/>
      <c r="C175" s="951"/>
      <c r="D175" s="951"/>
      <c r="E175" s="230">
        <v>103</v>
      </c>
      <c r="F175" s="228"/>
      <c r="G175" s="228"/>
      <c r="H175" s="228"/>
      <c r="I175" s="228"/>
      <c r="J175" s="228"/>
      <c r="K175" s="228"/>
      <c r="L175" s="228"/>
      <c r="M175" s="229"/>
      <c r="N175" s="373">
        <f t="shared" si="44"/>
        <v>0</v>
      </c>
      <c r="O175" s="229"/>
      <c r="P175" s="376">
        <f t="shared" si="38"/>
        <v>0</v>
      </c>
    </row>
    <row r="176" spans="1:16" x14ac:dyDescent="0.2">
      <c r="A176" s="951" t="s">
        <v>376</v>
      </c>
      <c r="B176" s="951"/>
      <c r="C176" s="951"/>
      <c r="D176" s="951"/>
      <c r="E176" s="230">
        <v>104</v>
      </c>
      <c r="F176" s="228"/>
      <c r="G176" s="228"/>
      <c r="H176" s="228"/>
      <c r="I176" s="228"/>
      <c r="J176" s="228"/>
      <c r="K176" s="228"/>
      <c r="L176" s="228"/>
      <c r="M176" s="229"/>
      <c r="N176" s="373">
        <f t="shared" si="44"/>
        <v>0</v>
      </c>
      <c r="O176" s="229"/>
      <c r="P176" s="376">
        <f t="shared" si="38"/>
        <v>0</v>
      </c>
    </row>
    <row r="177" spans="1:16" x14ac:dyDescent="0.2">
      <c r="A177" s="951" t="s">
        <v>377</v>
      </c>
      <c r="B177" s="951"/>
      <c r="C177" s="951"/>
      <c r="D177" s="951"/>
      <c r="E177" s="230">
        <v>105</v>
      </c>
      <c r="F177" s="228"/>
      <c r="G177" s="228"/>
      <c r="H177" s="228"/>
      <c r="I177" s="228"/>
      <c r="J177" s="228"/>
      <c r="K177" s="228"/>
      <c r="L177" s="228"/>
      <c r="M177" s="229"/>
      <c r="N177" s="373">
        <f t="shared" si="44"/>
        <v>0</v>
      </c>
      <c r="O177" s="229"/>
      <c r="P177" s="376">
        <f t="shared" si="38"/>
        <v>0</v>
      </c>
    </row>
    <row r="178" spans="1:16" x14ac:dyDescent="0.2">
      <c r="A178" s="951" t="s">
        <v>378</v>
      </c>
      <c r="B178" s="951"/>
      <c r="C178" s="951"/>
      <c r="D178" s="951"/>
      <c r="E178" s="230">
        <v>106</v>
      </c>
      <c r="F178" s="228"/>
      <c r="G178" s="228"/>
      <c r="H178" s="228"/>
      <c r="I178" s="228"/>
      <c r="J178" s="228"/>
      <c r="K178" s="228"/>
      <c r="L178" s="228"/>
      <c r="M178" s="229"/>
      <c r="N178" s="373">
        <f t="shared" si="44"/>
        <v>0</v>
      </c>
      <c r="O178" s="229"/>
      <c r="P178" s="376">
        <f t="shared" si="38"/>
        <v>0</v>
      </c>
    </row>
    <row r="179" spans="1:16" x14ac:dyDescent="0.2">
      <c r="A179" s="951" t="s">
        <v>379</v>
      </c>
      <c r="B179" s="951"/>
      <c r="C179" s="951"/>
      <c r="D179" s="951"/>
      <c r="E179" s="230">
        <v>107</v>
      </c>
      <c r="F179" s="228"/>
      <c r="G179" s="228"/>
      <c r="H179" s="228"/>
      <c r="I179" s="228"/>
      <c r="J179" s="228"/>
      <c r="K179" s="228"/>
      <c r="L179" s="228"/>
      <c r="M179" s="229"/>
      <c r="N179" s="373">
        <f t="shared" si="44"/>
        <v>0</v>
      </c>
      <c r="O179" s="229"/>
      <c r="P179" s="376">
        <f t="shared" si="38"/>
        <v>0</v>
      </c>
    </row>
    <row r="180" spans="1:16" x14ac:dyDescent="0.2">
      <c r="A180" s="951" t="s">
        <v>380</v>
      </c>
      <c r="B180" s="951"/>
      <c r="C180" s="951"/>
      <c r="D180" s="951"/>
      <c r="E180" s="230">
        <v>108</v>
      </c>
      <c r="F180" s="228"/>
      <c r="G180" s="228"/>
      <c r="H180" s="228"/>
      <c r="I180" s="228"/>
      <c r="J180" s="228"/>
      <c r="K180" s="228"/>
      <c r="L180" s="228"/>
      <c r="M180" s="229"/>
      <c r="N180" s="373">
        <f t="shared" si="44"/>
        <v>0</v>
      </c>
      <c r="O180" s="229"/>
      <c r="P180" s="376">
        <f t="shared" si="38"/>
        <v>0</v>
      </c>
    </row>
    <row r="181" spans="1:16" x14ac:dyDescent="0.2">
      <c r="A181" s="951" t="s">
        <v>381</v>
      </c>
      <c r="B181" s="951"/>
      <c r="C181" s="951"/>
      <c r="D181" s="951"/>
      <c r="E181" s="230">
        <v>109</v>
      </c>
      <c r="F181" s="228"/>
      <c r="G181" s="228"/>
      <c r="H181" s="228"/>
      <c r="I181" s="228"/>
      <c r="J181" s="228"/>
      <c r="K181" s="228"/>
      <c r="L181" s="228"/>
      <c r="M181" s="229"/>
      <c r="N181" s="373">
        <f t="shared" si="44"/>
        <v>0</v>
      </c>
      <c r="O181" s="229"/>
      <c r="P181" s="376">
        <f t="shared" si="38"/>
        <v>0</v>
      </c>
    </row>
    <row r="182" spans="1:16" x14ac:dyDescent="0.2">
      <c r="A182" s="950" t="s">
        <v>465</v>
      </c>
      <c r="B182" s="950"/>
      <c r="C182" s="950"/>
      <c r="D182" s="950"/>
      <c r="E182" s="230">
        <v>110</v>
      </c>
      <c r="F182" s="227">
        <f>SUM(F183:F196)</f>
        <v>0</v>
      </c>
      <c r="G182" s="227">
        <f t="shared" ref="G182:O182" si="48">SUM(G183:G196)</f>
        <v>0</v>
      </c>
      <c r="H182" s="227">
        <f t="shared" si="48"/>
        <v>0</v>
      </c>
      <c r="I182" s="227">
        <f t="shared" si="48"/>
        <v>0</v>
      </c>
      <c r="J182" s="227">
        <f t="shared" si="48"/>
        <v>0</v>
      </c>
      <c r="K182" s="227">
        <f t="shared" si="48"/>
        <v>0</v>
      </c>
      <c r="L182" s="227">
        <f t="shared" si="48"/>
        <v>0</v>
      </c>
      <c r="M182" s="227">
        <f t="shared" si="48"/>
        <v>0</v>
      </c>
      <c r="N182" s="372">
        <f>SUM(N183:N196)</f>
        <v>0</v>
      </c>
      <c r="O182" s="227">
        <f t="shared" si="48"/>
        <v>0</v>
      </c>
      <c r="P182" s="375">
        <f t="shared" si="38"/>
        <v>0</v>
      </c>
    </row>
    <row r="183" spans="1:16" x14ac:dyDescent="0.2">
      <c r="A183" s="951" t="s">
        <v>371</v>
      </c>
      <c r="B183" s="951"/>
      <c r="C183" s="951"/>
      <c r="D183" s="951"/>
      <c r="E183" s="230">
        <v>111</v>
      </c>
      <c r="F183" s="228"/>
      <c r="G183" s="228"/>
      <c r="H183" s="228"/>
      <c r="I183" s="228"/>
      <c r="J183" s="228"/>
      <c r="K183" s="228"/>
      <c r="L183" s="228"/>
      <c r="M183" s="229"/>
      <c r="N183" s="373">
        <f t="shared" si="44"/>
        <v>0</v>
      </c>
      <c r="O183" s="229"/>
      <c r="P183" s="376">
        <f t="shared" si="38"/>
        <v>0</v>
      </c>
    </row>
    <row r="184" spans="1:16" x14ac:dyDescent="0.2">
      <c r="A184" s="951" t="s">
        <v>372</v>
      </c>
      <c r="B184" s="951"/>
      <c r="C184" s="951"/>
      <c r="D184" s="951"/>
      <c r="E184" s="230">
        <v>112</v>
      </c>
      <c r="F184" s="228"/>
      <c r="G184" s="228"/>
      <c r="H184" s="228"/>
      <c r="I184" s="228"/>
      <c r="J184" s="228"/>
      <c r="K184" s="228"/>
      <c r="L184" s="228"/>
      <c r="M184" s="229"/>
      <c r="N184" s="373">
        <f t="shared" si="44"/>
        <v>0</v>
      </c>
      <c r="O184" s="229"/>
      <c r="P184" s="376">
        <f t="shared" si="38"/>
        <v>0</v>
      </c>
    </row>
    <row r="185" spans="1:16" x14ac:dyDescent="0.2">
      <c r="A185" s="951" t="s">
        <v>373</v>
      </c>
      <c r="B185" s="951"/>
      <c r="C185" s="951"/>
      <c r="D185" s="951"/>
      <c r="E185" s="230">
        <v>113</v>
      </c>
      <c r="F185" s="228"/>
      <c r="G185" s="228"/>
      <c r="H185" s="228"/>
      <c r="I185" s="228"/>
      <c r="J185" s="228"/>
      <c r="K185" s="228"/>
      <c r="L185" s="228"/>
      <c r="M185" s="229"/>
      <c r="N185" s="373">
        <f t="shared" si="44"/>
        <v>0</v>
      </c>
      <c r="O185" s="229"/>
      <c r="P185" s="376">
        <f t="shared" si="38"/>
        <v>0</v>
      </c>
    </row>
    <row r="186" spans="1:16" x14ac:dyDescent="0.2">
      <c r="A186" s="951" t="s">
        <v>374</v>
      </c>
      <c r="B186" s="951"/>
      <c r="C186" s="951"/>
      <c r="D186" s="951"/>
      <c r="E186" s="230">
        <v>114</v>
      </c>
      <c r="F186" s="228"/>
      <c r="G186" s="228"/>
      <c r="H186" s="228"/>
      <c r="I186" s="228"/>
      <c r="J186" s="228"/>
      <c r="K186" s="228"/>
      <c r="L186" s="228"/>
      <c r="M186" s="229"/>
      <c r="N186" s="373">
        <f t="shared" si="44"/>
        <v>0</v>
      </c>
      <c r="O186" s="229"/>
      <c r="P186" s="376">
        <f t="shared" si="38"/>
        <v>0</v>
      </c>
    </row>
    <row r="187" spans="1:16" x14ac:dyDescent="0.2">
      <c r="A187" s="951" t="s">
        <v>375</v>
      </c>
      <c r="B187" s="951"/>
      <c r="C187" s="951"/>
      <c r="D187" s="951"/>
      <c r="E187" s="230">
        <v>115</v>
      </c>
      <c r="F187" s="228"/>
      <c r="G187" s="228"/>
      <c r="H187" s="228"/>
      <c r="I187" s="228"/>
      <c r="J187" s="228"/>
      <c r="K187" s="228"/>
      <c r="L187" s="228"/>
      <c r="M187" s="229"/>
      <c r="N187" s="373">
        <f t="shared" si="44"/>
        <v>0</v>
      </c>
      <c r="O187" s="229"/>
      <c r="P187" s="376">
        <f t="shared" si="38"/>
        <v>0</v>
      </c>
    </row>
    <row r="188" spans="1:16" x14ac:dyDescent="0.2">
      <c r="A188" s="951" t="s">
        <v>376</v>
      </c>
      <c r="B188" s="951"/>
      <c r="C188" s="951"/>
      <c r="D188" s="951"/>
      <c r="E188" s="230">
        <v>116</v>
      </c>
      <c r="F188" s="228"/>
      <c r="G188" s="228"/>
      <c r="H188" s="228"/>
      <c r="I188" s="228"/>
      <c r="J188" s="228"/>
      <c r="K188" s="228"/>
      <c r="L188" s="228"/>
      <c r="M188" s="229"/>
      <c r="N188" s="373">
        <f t="shared" si="44"/>
        <v>0</v>
      </c>
      <c r="O188" s="229"/>
      <c r="P188" s="376">
        <f t="shared" si="38"/>
        <v>0</v>
      </c>
    </row>
    <row r="189" spans="1:16" x14ac:dyDescent="0.2">
      <c r="A189" s="951" t="s">
        <v>377</v>
      </c>
      <c r="B189" s="951"/>
      <c r="C189" s="951"/>
      <c r="D189" s="951"/>
      <c r="E189" s="230">
        <v>117</v>
      </c>
      <c r="F189" s="228"/>
      <c r="G189" s="228"/>
      <c r="H189" s="228"/>
      <c r="I189" s="228"/>
      <c r="J189" s="228"/>
      <c r="K189" s="228"/>
      <c r="L189" s="228"/>
      <c r="M189" s="229"/>
      <c r="N189" s="373">
        <f t="shared" si="44"/>
        <v>0</v>
      </c>
      <c r="O189" s="229"/>
      <c r="P189" s="376">
        <f t="shared" si="38"/>
        <v>0</v>
      </c>
    </row>
    <row r="190" spans="1:16" x14ac:dyDescent="0.2">
      <c r="A190" s="951" t="s">
        <v>378</v>
      </c>
      <c r="B190" s="951"/>
      <c r="C190" s="951"/>
      <c r="D190" s="951"/>
      <c r="E190" s="230">
        <v>118</v>
      </c>
      <c r="F190" s="228"/>
      <c r="G190" s="228"/>
      <c r="H190" s="228"/>
      <c r="I190" s="228"/>
      <c r="J190" s="228"/>
      <c r="K190" s="228"/>
      <c r="L190" s="228"/>
      <c r="M190" s="229"/>
      <c r="N190" s="373">
        <f t="shared" si="44"/>
        <v>0</v>
      </c>
      <c r="O190" s="229"/>
      <c r="P190" s="376">
        <f t="shared" si="38"/>
        <v>0</v>
      </c>
    </row>
    <row r="191" spans="1:16" x14ac:dyDescent="0.2">
      <c r="A191" s="951" t="s">
        <v>379</v>
      </c>
      <c r="B191" s="951"/>
      <c r="C191" s="951"/>
      <c r="D191" s="951"/>
      <c r="E191" s="230">
        <v>119</v>
      </c>
      <c r="F191" s="228"/>
      <c r="G191" s="228"/>
      <c r="H191" s="228"/>
      <c r="I191" s="228"/>
      <c r="J191" s="228"/>
      <c r="K191" s="228"/>
      <c r="L191" s="228"/>
      <c r="M191" s="229"/>
      <c r="N191" s="373">
        <f>SUM(F191:M191)</f>
        <v>0</v>
      </c>
      <c r="O191" s="229"/>
      <c r="P191" s="376">
        <f t="shared" si="38"/>
        <v>0</v>
      </c>
    </row>
    <row r="192" spans="1:16" x14ac:dyDescent="0.2">
      <c r="A192" s="951" t="s">
        <v>382</v>
      </c>
      <c r="B192" s="951"/>
      <c r="C192" s="951"/>
      <c r="D192" s="951"/>
      <c r="E192" s="230">
        <v>120</v>
      </c>
      <c r="F192" s="228"/>
      <c r="G192" s="228"/>
      <c r="H192" s="228"/>
      <c r="I192" s="228"/>
      <c r="J192" s="228"/>
      <c r="K192" s="228"/>
      <c r="L192" s="228"/>
      <c r="M192" s="229"/>
      <c r="N192" s="373">
        <f t="shared" si="44"/>
        <v>0</v>
      </c>
      <c r="O192" s="229"/>
      <c r="P192" s="376">
        <f t="shared" si="38"/>
        <v>0</v>
      </c>
    </row>
    <row r="193" spans="1:16" x14ac:dyDescent="0.2">
      <c r="A193" s="951" t="s">
        <v>383</v>
      </c>
      <c r="B193" s="951"/>
      <c r="C193" s="951"/>
      <c r="D193" s="951"/>
      <c r="E193" s="230">
        <v>121</v>
      </c>
      <c r="F193" s="228"/>
      <c r="G193" s="228"/>
      <c r="H193" s="228"/>
      <c r="I193" s="228"/>
      <c r="J193" s="228"/>
      <c r="K193" s="228"/>
      <c r="L193" s="228"/>
      <c r="M193" s="229"/>
      <c r="N193" s="373">
        <f t="shared" si="44"/>
        <v>0</v>
      </c>
      <c r="O193" s="229"/>
      <c r="P193" s="376">
        <f t="shared" si="38"/>
        <v>0</v>
      </c>
    </row>
    <row r="194" spans="1:16" x14ac:dyDescent="0.2">
      <c r="A194" s="951" t="s">
        <v>384</v>
      </c>
      <c r="B194" s="951"/>
      <c r="C194" s="951"/>
      <c r="D194" s="951"/>
      <c r="E194" s="230">
        <v>122</v>
      </c>
      <c r="F194" s="228"/>
      <c r="G194" s="228"/>
      <c r="H194" s="228"/>
      <c r="I194" s="228"/>
      <c r="J194" s="228"/>
      <c r="K194" s="228"/>
      <c r="L194" s="228"/>
      <c r="M194" s="229"/>
      <c r="N194" s="373">
        <f t="shared" si="44"/>
        <v>0</v>
      </c>
      <c r="O194" s="229"/>
      <c r="P194" s="376">
        <f t="shared" si="38"/>
        <v>0</v>
      </c>
    </row>
    <row r="195" spans="1:16" x14ac:dyDescent="0.2">
      <c r="A195" s="951" t="s">
        <v>385</v>
      </c>
      <c r="B195" s="951"/>
      <c r="C195" s="951"/>
      <c r="D195" s="951"/>
      <c r="E195" s="230">
        <v>123</v>
      </c>
      <c r="F195" s="228"/>
      <c r="G195" s="228"/>
      <c r="H195" s="228"/>
      <c r="I195" s="228"/>
      <c r="J195" s="228"/>
      <c r="K195" s="228"/>
      <c r="L195" s="228"/>
      <c r="M195" s="229"/>
      <c r="N195" s="373">
        <f t="shared" si="44"/>
        <v>0</v>
      </c>
      <c r="O195" s="229"/>
      <c r="P195" s="376">
        <f t="shared" si="38"/>
        <v>0</v>
      </c>
    </row>
    <row r="196" spans="1:16" x14ac:dyDescent="0.2">
      <c r="A196" s="951" t="s">
        <v>386</v>
      </c>
      <c r="B196" s="951"/>
      <c r="C196" s="951"/>
      <c r="D196" s="951"/>
      <c r="E196" s="230">
        <v>124</v>
      </c>
      <c r="F196" s="228"/>
      <c r="G196" s="228"/>
      <c r="H196" s="228"/>
      <c r="I196" s="228"/>
      <c r="J196" s="228"/>
      <c r="K196" s="228"/>
      <c r="L196" s="228"/>
      <c r="M196" s="229"/>
      <c r="N196" s="373">
        <f t="shared" si="44"/>
        <v>0</v>
      </c>
      <c r="O196" s="229"/>
      <c r="P196" s="376">
        <f t="shared" si="38"/>
        <v>0</v>
      </c>
    </row>
    <row r="197" spans="1:16" x14ac:dyDescent="0.2">
      <c r="A197" s="950" t="s">
        <v>387</v>
      </c>
      <c r="B197" s="950"/>
      <c r="C197" s="950"/>
      <c r="D197" s="950"/>
      <c r="E197" s="230">
        <v>125</v>
      </c>
      <c r="F197" s="228"/>
      <c r="G197" s="228"/>
      <c r="H197" s="228"/>
      <c r="I197" s="228"/>
      <c r="J197" s="228"/>
      <c r="K197" s="228"/>
      <c r="L197" s="228"/>
      <c r="M197" s="229"/>
      <c r="N197" s="373">
        <f>SUM(F197:M197)</f>
        <v>0</v>
      </c>
      <c r="O197" s="229"/>
      <c r="P197" s="376">
        <f t="shared" si="38"/>
        <v>0</v>
      </c>
    </row>
    <row r="198" spans="1:16" x14ac:dyDescent="0.2">
      <c r="A198" s="959" t="s">
        <v>466</v>
      </c>
      <c r="B198" s="959"/>
      <c r="C198" s="959"/>
      <c r="D198" s="959"/>
      <c r="E198" s="446">
        <v>126</v>
      </c>
      <c r="F198" s="447">
        <f>SUM(F139+F163+F170+F182+F197)</f>
        <v>0</v>
      </c>
      <c r="G198" s="447">
        <f t="shared" ref="G198:L198" si="49">SUM(G139+G163+G170+G182+G197)</f>
        <v>0</v>
      </c>
      <c r="H198" s="447">
        <f t="shared" si="49"/>
        <v>0</v>
      </c>
      <c r="I198" s="447">
        <f t="shared" si="49"/>
        <v>0</v>
      </c>
      <c r="J198" s="447">
        <f t="shared" si="49"/>
        <v>0</v>
      </c>
      <c r="K198" s="447">
        <f t="shared" si="49"/>
        <v>0</v>
      </c>
      <c r="L198" s="447">
        <f t="shared" si="49"/>
        <v>0</v>
      </c>
      <c r="M198" s="447">
        <f>SUM(M139+M163+M170+M182+M197)</f>
        <v>0</v>
      </c>
      <c r="N198" s="448">
        <f>SUM(N139+N163+N170+N182+N197)</f>
        <v>0</v>
      </c>
      <c r="O198" s="447">
        <f>SUM(O139+O163+O170+O182+O197)</f>
        <v>0</v>
      </c>
      <c r="P198" s="449">
        <f t="shared" si="38"/>
        <v>0</v>
      </c>
    </row>
    <row r="199" spans="1:16" x14ac:dyDescent="0.2">
      <c r="A199" s="957" t="s">
        <v>388</v>
      </c>
      <c r="B199" s="958"/>
      <c r="C199" s="958"/>
      <c r="D199" s="958"/>
      <c r="E199" s="958"/>
      <c r="F199" s="450" t="str">
        <f>IF(F198=F137,"OK","NOT OK")</f>
        <v>OK</v>
      </c>
      <c r="G199" s="450" t="str">
        <f t="shared" ref="G199:M199" si="50">IF(G198=G137,"OK","NOT OK")</f>
        <v>OK</v>
      </c>
      <c r="H199" s="450" t="str">
        <f t="shared" si="50"/>
        <v>OK</v>
      </c>
      <c r="I199" s="450" t="str">
        <f t="shared" si="50"/>
        <v>OK</v>
      </c>
      <c r="J199" s="450" t="str">
        <f t="shared" si="50"/>
        <v>OK</v>
      </c>
      <c r="K199" s="450" t="str">
        <f t="shared" si="50"/>
        <v>OK</v>
      </c>
      <c r="L199" s="450" t="str">
        <f t="shared" si="50"/>
        <v>OK</v>
      </c>
      <c r="M199" s="450" t="str">
        <f t="shared" si="50"/>
        <v>OK</v>
      </c>
      <c r="N199" s="450" t="str">
        <f>IF(N198=N137,"OK","NOT OK")</f>
        <v>OK</v>
      </c>
      <c r="O199" s="450" t="str">
        <f>IF(O198=O137,"OK","NOT OK")</f>
        <v>OK</v>
      </c>
      <c r="P199" s="450" t="str">
        <f>IF(P198=P137,"OK","NOT OK")</f>
        <v>OK</v>
      </c>
    </row>
  </sheetData>
  <sheetProtection algorithmName="SHA-512" hashValue="ARp20I9/tcpBAN8YoNoLJBIgfQFzLU9m5NFaEL6bpnWlhInTlrSDfOt99nbPPz+QbxYOnNQ767PRWxzJiuBslA==" saltValue="AJBa+auYqSEvqEkzbfSADA==" spinCount="100000" sheet="1" objects="1" scenarios="1"/>
  <mergeCells count="201">
    <mergeCell ref="A182:D182"/>
    <mergeCell ref="A183:D183"/>
    <mergeCell ref="A184:D184"/>
    <mergeCell ref="A185:D185"/>
    <mergeCell ref="A186:D186"/>
    <mergeCell ref="A187:D187"/>
    <mergeCell ref="A176:D176"/>
    <mergeCell ref="A177:D177"/>
    <mergeCell ref="A178:D178"/>
    <mergeCell ref="A179:D179"/>
    <mergeCell ref="A180:D180"/>
    <mergeCell ref="A181:D181"/>
    <mergeCell ref="A199:E199"/>
    <mergeCell ref="A194:D194"/>
    <mergeCell ref="A195:D195"/>
    <mergeCell ref="A196:D196"/>
    <mergeCell ref="A197:D197"/>
    <mergeCell ref="A198:D198"/>
    <mergeCell ref="A188:D188"/>
    <mergeCell ref="A189:D189"/>
    <mergeCell ref="A190:D190"/>
    <mergeCell ref="A191:D191"/>
    <mergeCell ref="A192:D192"/>
    <mergeCell ref="A193:D193"/>
    <mergeCell ref="A170:D170"/>
    <mergeCell ref="A171:D171"/>
    <mergeCell ref="A172:D172"/>
    <mergeCell ref="A173:D173"/>
    <mergeCell ref="A174:D174"/>
    <mergeCell ref="A175:D175"/>
    <mergeCell ref="A164:D164"/>
    <mergeCell ref="A165:D165"/>
    <mergeCell ref="A166:D166"/>
    <mergeCell ref="A167:D167"/>
    <mergeCell ref="A168:D168"/>
    <mergeCell ref="A169:D169"/>
    <mergeCell ref="A158:D158"/>
    <mergeCell ref="A159:D159"/>
    <mergeCell ref="A160:D160"/>
    <mergeCell ref="A161:D161"/>
    <mergeCell ref="A162:D162"/>
    <mergeCell ref="A163:D163"/>
    <mergeCell ref="A149:D149"/>
    <mergeCell ref="A150:D150"/>
    <mergeCell ref="A151:D151"/>
    <mergeCell ref="A152:D152"/>
    <mergeCell ref="A156:D156"/>
    <mergeCell ref="A157:D157"/>
    <mergeCell ref="A153:D153"/>
    <mergeCell ref="A155:D155"/>
    <mergeCell ref="A154:D154"/>
    <mergeCell ref="A143:D143"/>
    <mergeCell ref="A144:D144"/>
    <mergeCell ref="A145:D145"/>
    <mergeCell ref="A146:D146"/>
    <mergeCell ref="A147:D147"/>
    <mergeCell ref="A148:D148"/>
    <mergeCell ref="A137:D137"/>
    <mergeCell ref="A139:D139"/>
    <mergeCell ref="A140:D140"/>
    <mergeCell ref="A141:D141"/>
    <mergeCell ref="A142:D142"/>
    <mergeCell ref="A131:D131"/>
    <mergeCell ref="A132:D132"/>
    <mergeCell ref="A133:D133"/>
    <mergeCell ref="A134:D134"/>
    <mergeCell ref="A135:D135"/>
    <mergeCell ref="A136:D136"/>
    <mergeCell ref="A125:D125"/>
    <mergeCell ref="A126:D126"/>
    <mergeCell ref="A127:D127"/>
    <mergeCell ref="A128:D128"/>
    <mergeCell ref="A129:D129"/>
    <mergeCell ref="A130:D130"/>
    <mergeCell ref="A119:D119"/>
    <mergeCell ref="A120:D120"/>
    <mergeCell ref="A121:D121"/>
    <mergeCell ref="A122:D122"/>
    <mergeCell ref="A123:D123"/>
    <mergeCell ref="A124:D124"/>
    <mergeCell ref="A113:D113"/>
    <mergeCell ref="A114:D114"/>
    <mergeCell ref="A115:D115"/>
    <mergeCell ref="A116:D116"/>
    <mergeCell ref="A117:D117"/>
    <mergeCell ref="A118:D118"/>
    <mergeCell ref="A107:D107"/>
    <mergeCell ref="A108:D108"/>
    <mergeCell ref="A109:D109"/>
    <mergeCell ref="A110:D110"/>
    <mergeCell ref="A111:D111"/>
    <mergeCell ref="A112:D112"/>
    <mergeCell ref="A101:D101"/>
    <mergeCell ref="A102:D102"/>
    <mergeCell ref="A103:D103"/>
    <mergeCell ref="A104:D104"/>
    <mergeCell ref="A105:D105"/>
    <mergeCell ref="A106:D106"/>
    <mergeCell ref="A95:D95"/>
    <mergeCell ref="A96:D96"/>
    <mergeCell ref="A97:D97"/>
    <mergeCell ref="A98:D98"/>
    <mergeCell ref="A99:D99"/>
    <mergeCell ref="A100:D100"/>
    <mergeCell ref="A89:D89"/>
    <mergeCell ref="A90:D90"/>
    <mergeCell ref="A91:D91"/>
    <mergeCell ref="A92:D92"/>
    <mergeCell ref="A93:D93"/>
    <mergeCell ref="A94:D94"/>
    <mergeCell ref="A83:D83"/>
    <mergeCell ref="A84:D84"/>
    <mergeCell ref="A85:D85"/>
    <mergeCell ref="A86:D86"/>
    <mergeCell ref="A87:D87"/>
    <mergeCell ref="A88:D88"/>
    <mergeCell ref="A77:D77"/>
    <mergeCell ref="A78:D78"/>
    <mergeCell ref="A79:D79"/>
    <mergeCell ref="A80:D80"/>
    <mergeCell ref="A81:D81"/>
    <mergeCell ref="A82:D82"/>
    <mergeCell ref="O70:O71"/>
    <mergeCell ref="P70:P71"/>
    <mergeCell ref="A73:D73"/>
    <mergeCell ref="A74:D74"/>
    <mergeCell ref="A75:D75"/>
    <mergeCell ref="A76:D76"/>
    <mergeCell ref="A65:D65"/>
    <mergeCell ref="A66:D66"/>
    <mergeCell ref="A67:D67"/>
    <mergeCell ref="E70:E71"/>
    <mergeCell ref="N70:N71"/>
    <mergeCell ref="A70:D70"/>
    <mergeCell ref="B71:D71"/>
    <mergeCell ref="A59:D59"/>
    <mergeCell ref="A60:D60"/>
    <mergeCell ref="A61:D61"/>
    <mergeCell ref="A62:D62"/>
    <mergeCell ref="A63:D63"/>
    <mergeCell ref="A64:D64"/>
    <mergeCell ref="A53:D53"/>
    <mergeCell ref="A54:D54"/>
    <mergeCell ref="A55:D55"/>
    <mergeCell ref="A56:D56"/>
    <mergeCell ref="A57:D57"/>
    <mergeCell ref="A58:D58"/>
    <mergeCell ref="A47:D47"/>
    <mergeCell ref="A48:D48"/>
    <mergeCell ref="A49:D49"/>
    <mergeCell ref="A50:D50"/>
    <mergeCell ref="A51:D51"/>
    <mergeCell ref="A52:D52"/>
    <mergeCell ref="A41:D41"/>
    <mergeCell ref="A42:D42"/>
    <mergeCell ref="A43:D43"/>
    <mergeCell ref="A44:D44"/>
    <mergeCell ref="A45:D45"/>
    <mergeCell ref="A46:D46"/>
    <mergeCell ref="A35:D3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3:D33"/>
    <mergeCell ref="A34:D34"/>
    <mergeCell ref="A23:D23"/>
    <mergeCell ref="A24:D24"/>
    <mergeCell ref="A25:D25"/>
    <mergeCell ref="A26:D26"/>
    <mergeCell ref="A27:D27"/>
    <mergeCell ref="A28:D28"/>
    <mergeCell ref="A17:D17"/>
    <mergeCell ref="A18:D18"/>
    <mergeCell ref="A19:D19"/>
    <mergeCell ref="A20:D20"/>
    <mergeCell ref="A21:D21"/>
    <mergeCell ref="A22:D22"/>
    <mergeCell ref="A12:D12"/>
    <mergeCell ref="A13:D13"/>
    <mergeCell ref="A14:D14"/>
    <mergeCell ref="A15:D15"/>
    <mergeCell ref="A16:D16"/>
    <mergeCell ref="B1:D1"/>
    <mergeCell ref="P4:P5"/>
    <mergeCell ref="A7:D7"/>
    <mergeCell ref="A8:D8"/>
    <mergeCell ref="A9:D9"/>
    <mergeCell ref="A10:D10"/>
    <mergeCell ref="A11:D11"/>
    <mergeCell ref="E4:E5"/>
    <mergeCell ref="N4:N5"/>
    <mergeCell ref="O4:O5"/>
    <mergeCell ref="A4:D4"/>
    <mergeCell ref="B5:D5"/>
    <mergeCell ref="B2:D2"/>
  </mergeCells>
  <conditionalFormatting sqref="F199:P199">
    <cfRule type="cellIs" dxfId="0" priority="1" stopIfTrue="1" operator="equal">
      <formula>0</formula>
    </cfRule>
  </conditionalFormatting>
  <dataValidations count="10">
    <dataValidation type="whole" operator="greaterThan" allowBlank="1" showErrorMessage="1" errorTitle="Oprez!" error="Unose se brojevi bez negativnog predznaka." sqref="F8:M12 F160:M162 F14:M14 F16:M18 F164:M169 F20:M24 F140:M141 F171:M181 F29:M35 F119:M124 F37:M46 F183:M197 F48:M58 F111:M117 F64:M64 G26:M26 F27:M27 F73:M73 F150:M155 F76:M81 F143:M148 F83:M91 F157:M158 F93:M102 F126:M136 F104:M108" xr:uid="{CDE99D90-DE2F-4C40-8026-97FED86903E3}">
      <formula1>0</formula1>
      <formula2>0</formula2>
    </dataValidation>
    <dataValidation operator="greaterThan" allowBlank="1" showErrorMessage="1" errorTitle="Oprez!" error="Unose se brojevi bez negativnog predznaka." sqref="O138" xr:uid="{AA2293E4-3425-4735-A6F3-472EFC877F58}">
      <formula1>0</formula1>
      <formula2>0</formula2>
    </dataValidation>
    <dataValidation allowBlank="1" showInputMessage="1" showErrorMessage="1" prompt="Unijeti naziv matičnog društva" sqref="B2:D2" xr:uid="{0057CE5C-1579-4F74-B80D-493490C901DE}"/>
    <dataValidation allowBlank="1" showInputMessage="1" showErrorMessage="1" prompt="Unose se brojevi bez negativnog predznaka" sqref="O4:O5" xr:uid="{B19F49F8-C49B-4D7C-8265-4C723652AA0F}"/>
    <dataValidation allowBlank="1" showInputMessage="1" prompt="Unose se brojevi bez negativnog predznaka" sqref="O7:O67 O70:O71 O73:O137 O139:O198" xr:uid="{E051AA95-4B30-4AE6-B811-AD7D5358D8FA}"/>
    <dataValidation allowBlank="1" showInputMessage="1" showErrorMessage="1" prompt="Unijeti datum bilance_x000a_" sqref="A71:B71" xr:uid="{95EDA933-8C99-433D-B428-97F5BB63E4D7}"/>
    <dataValidation allowBlank="1" showInputMessage="1" showErrorMessage="1" prompt="Unijeti period na koji se odnosi Račun dobiti i gubitka" sqref="B5:D5" xr:uid="{6ED7528D-0F73-4DC7-973D-E353B7302D99}"/>
    <dataValidation allowBlank="1" showInputMessage="1" showErrorMessage="1" prompt="Unijeti naziv društva" sqref="F4:M4" xr:uid="{2105CAF4-ED34-4A57-8D6B-55A17400ABD4}"/>
    <dataValidation allowBlank="1" showInputMessage="1" showErrorMessage="1" prompt="Unijeti matični broj" sqref="F5:M5" xr:uid="{4849B736-BF32-4D4A-9BBE-73ABB8E9BD55}"/>
    <dataValidation allowBlank="1" showInputMessage="1" showErrorMessage="1" prompt="Unijeti naziv grupe ako postoji službena konsolidacija" sqref="B1:D1" xr:uid="{E71AF13E-0EE8-4249-A721-3086DEEAA92E}"/>
  </dataValidations>
  <pageMargins left="0.7" right="0.7" top="0.75" bottom="0.75" header="0.3" footer="0.3"/>
  <pageSetup paperSize="9" scale="61" fitToHeight="0" orientation="landscape" r:id="rId1"/>
  <rowBreaks count="2" manualBreakCount="2">
    <brk id="65" max="15" man="1"/>
    <brk id="132" max="15" man="1"/>
  </rowBreaks>
  <ignoredErrors>
    <ignoredError sqref="N53:N64 N66:N67 N73 N76:N81 N104:N113 N93:N102 N83:N91 N114:N117 N126:N136 N119:N124 N140:N141 N173:N181 N171:N172 N183:N197 N164:N169 N160:N162 N157:N158 N150:N155 N143:N148 N20 N8:N12 N21:N24 N37:N52 N14 N16:N18" formulaRange="1"/>
    <ignoredError sqref="N65 N103 N92 N82 N125 N118 N170 N182 N163 N159 N156 N149 N142 N13 N15 N19 N33:N36 N25:N31 N32" formula="1" formulaRange="1"/>
    <ignoredError sqref="P159 P76" formula="1"/>
    <ignoredError sqref="F70:M7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6EB1-A085-4D4C-98E8-76DC6FB1481F}">
  <sheetPr>
    <tabColor rgb="FFF1EDE6"/>
    <pageSetUpPr fitToPage="1"/>
  </sheetPr>
  <dimension ref="A1:J42"/>
  <sheetViews>
    <sheetView zoomScale="90" zoomScaleNormal="90" workbookViewId="0"/>
  </sheetViews>
  <sheetFormatPr defaultColWidth="9.140625" defaultRowHeight="12" x14ac:dyDescent="0.25"/>
  <cols>
    <col min="1" max="1" width="32.28515625" style="149" customWidth="1"/>
    <col min="2" max="2" width="13.7109375" style="149" customWidth="1"/>
    <col min="3" max="3" width="8.7109375" style="149" customWidth="1"/>
    <col min="4" max="4" width="13.85546875" style="149" customWidth="1"/>
    <col min="5" max="5" width="8.7109375" style="149" customWidth="1"/>
    <col min="6" max="6" width="13.85546875" style="149" customWidth="1"/>
    <col min="7" max="7" width="8.7109375" style="149" customWidth="1"/>
    <col min="8" max="8" width="13.7109375" style="149" customWidth="1"/>
    <col min="9" max="16384" width="9.140625" style="149"/>
  </cols>
  <sheetData>
    <row r="1" spans="1:8" ht="15" customHeight="1" x14ac:dyDescent="0.25">
      <c r="A1" s="313" t="s">
        <v>73</v>
      </c>
      <c r="B1" s="720" t="str">
        <f>IF(AND('Podaci i zahtjev'!D7=""),"",'Podaci i zahtjev'!D7)</f>
        <v/>
      </c>
      <c r="C1" s="720"/>
      <c r="D1" s="720"/>
      <c r="E1" s="720"/>
      <c r="F1" s="720"/>
      <c r="G1" s="143"/>
      <c r="H1" s="143"/>
    </row>
    <row r="2" spans="1:8" ht="15" customHeight="1" x14ac:dyDescent="0.25">
      <c r="A2" s="331" t="s">
        <v>130</v>
      </c>
      <c r="B2" s="339" t="str">
        <f>IF(AND('Podaci i zahtjev'!I49=""),"",'Podaci i zahtjev'!I49)</f>
        <v/>
      </c>
      <c r="C2" s="143"/>
      <c r="D2" s="143"/>
      <c r="E2" s="143"/>
      <c r="F2" s="143"/>
      <c r="G2" s="143"/>
      <c r="H2" s="143"/>
    </row>
    <row r="3" spans="1:8" x14ac:dyDescent="0.25">
      <c r="A3" s="150"/>
      <c r="B3" s="151"/>
      <c r="C3" s="143"/>
      <c r="D3" s="143"/>
      <c r="E3" s="143"/>
      <c r="F3" s="143"/>
      <c r="G3" s="143"/>
      <c r="H3" s="39"/>
    </row>
    <row r="4" spans="1:8" ht="18" customHeight="1" x14ac:dyDescent="0.25">
      <c r="A4" s="900" t="s">
        <v>511</v>
      </c>
      <c r="B4" s="901"/>
      <c r="C4" s="901"/>
      <c r="D4" s="901"/>
      <c r="E4" s="901"/>
      <c r="F4" s="901"/>
      <c r="G4" s="960"/>
      <c r="H4" s="39"/>
    </row>
    <row r="5" spans="1:8" ht="18.75" customHeight="1" x14ac:dyDescent="0.25">
      <c r="A5" s="381"/>
      <c r="B5" s="385" t="str">
        <f>IFERROR((YEAR($B$2)-2)," ")</f>
        <v xml:space="preserve"> </v>
      </c>
      <c r="C5" s="345" t="s">
        <v>23</v>
      </c>
      <c r="D5" s="385" t="str">
        <f>IFERROR((YEAR($B$2)-1)," ")</f>
        <v xml:space="preserve"> </v>
      </c>
      <c r="E5" s="345" t="s">
        <v>23</v>
      </c>
      <c r="F5" s="344" t="str">
        <f>$B$2</f>
        <v/>
      </c>
      <c r="G5" s="345" t="s">
        <v>23</v>
      </c>
      <c r="H5" s="39"/>
    </row>
    <row r="6" spans="1:8" x14ac:dyDescent="0.25">
      <c r="A6" s="388" t="s">
        <v>94</v>
      </c>
      <c r="B6" s="386">
        <f>B7+B12+B13</f>
        <v>0</v>
      </c>
      <c r="C6" s="389" t="str">
        <f>IFERROR(B6/$B$16," ")</f>
        <v xml:space="preserve"> </v>
      </c>
      <c r="D6" s="396">
        <f>D7+D12+D13</f>
        <v>0</v>
      </c>
      <c r="E6" s="397" t="str">
        <f>IFERROR(D6/$D$16," ")</f>
        <v xml:space="preserve"> </v>
      </c>
      <c r="F6" s="396">
        <f>F7+F12+F13</f>
        <v>0</v>
      </c>
      <c r="G6" s="397" t="str">
        <f>IFERROR(F6/$F$16," ")</f>
        <v xml:space="preserve"> </v>
      </c>
      <c r="H6" s="152"/>
    </row>
    <row r="7" spans="1:8" ht="21.75" customHeight="1" x14ac:dyDescent="0.25">
      <c r="A7" s="388" t="s">
        <v>100</v>
      </c>
      <c r="B7" s="387">
        <f>SUM(B8:B11)</f>
        <v>0</v>
      </c>
      <c r="C7" s="389" t="str">
        <f>IFERROR(B7/$B$6," ")</f>
        <v xml:space="preserve"> </v>
      </c>
      <c r="D7" s="396">
        <f>SUM(D8:D11)</f>
        <v>0</v>
      </c>
      <c r="E7" s="397" t="str">
        <f>IFERROR(D7/$D$6," ")</f>
        <v xml:space="preserve"> </v>
      </c>
      <c r="F7" s="396">
        <f>SUM(F8:F11)</f>
        <v>0</v>
      </c>
      <c r="G7" s="397" t="str">
        <f>IFERROR(F7/$F$6," ")</f>
        <v xml:space="preserve"> </v>
      </c>
      <c r="H7" s="152"/>
    </row>
    <row r="8" spans="1:8" x14ac:dyDescent="0.25">
      <c r="A8" s="153"/>
      <c r="B8" s="154"/>
      <c r="C8" s="390" t="str">
        <f t="shared" ref="C8:C11" si="0">IFERROR(B8/$B$7," ")</f>
        <v xml:space="preserve"> </v>
      </c>
      <c r="D8" s="155"/>
      <c r="E8" s="398" t="str">
        <f>IFERROR(D8/$D$7," ")</f>
        <v xml:space="preserve"> </v>
      </c>
      <c r="F8" s="155"/>
      <c r="G8" s="398" t="str">
        <f>IFERROR(F8/$F$7," ")</f>
        <v xml:space="preserve"> </v>
      </c>
      <c r="H8" s="152"/>
    </row>
    <row r="9" spans="1:8" x14ac:dyDescent="0.25">
      <c r="A9" s="156"/>
      <c r="B9" s="157"/>
      <c r="C9" s="391" t="str">
        <f t="shared" si="0"/>
        <v xml:space="preserve"> </v>
      </c>
      <c r="D9" s="158"/>
      <c r="E9" s="399" t="str">
        <f>IFERROR(D9/$D$7," ")</f>
        <v xml:space="preserve"> </v>
      </c>
      <c r="F9" s="158"/>
      <c r="G9" s="399" t="str">
        <f>IFERROR(F9/$F$7," ")</f>
        <v xml:space="preserve"> </v>
      </c>
      <c r="H9" s="152"/>
    </row>
    <row r="10" spans="1:8" x14ac:dyDescent="0.25">
      <c r="A10" s="156"/>
      <c r="B10" s="157"/>
      <c r="C10" s="391" t="str">
        <f t="shared" si="0"/>
        <v xml:space="preserve"> </v>
      </c>
      <c r="D10" s="158"/>
      <c r="E10" s="399" t="str">
        <f>IFERROR(D10/$D$7," ")</f>
        <v xml:space="preserve"> </v>
      </c>
      <c r="F10" s="158"/>
      <c r="G10" s="399" t="str">
        <f>IFERROR(F10/$F$7," ")</f>
        <v xml:space="preserve"> </v>
      </c>
      <c r="H10" s="152"/>
    </row>
    <row r="11" spans="1:8" x14ac:dyDescent="0.25">
      <c r="A11" s="156"/>
      <c r="B11" s="157"/>
      <c r="C11" s="391" t="str">
        <f t="shared" si="0"/>
        <v xml:space="preserve"> </v>
      </c>
      <c r="D11" s="158"/>
      <c r="E11" s="399" t="str">
        <f>IFERROR(D11/$D$7," ")</f>
        <v xml:space="preserve"> </v>
      </c>
      <c r="F11" s="158"/>
      <c r="G11" s="399" t="str">
        <f>IFERROR(F11/$F$7," ")</f>
        <v xml:space="preserve"> </v>
      </c>
      <c r="H11" s="152"/>
    </row>
    <row r="12" spans="1:8" x14ac:dyDescent="0.25">
      <c r="A12" s="393" t="s">
        <v>95</v>
      </c>
      <c r="B12" s="157"/>
      <c r="C12" s="391" t="str">
        <f>IFERROR(B12/$B$6," ")</f>
        <v xml:space="preserve"> </v>
      </c>
      <c r="D12" s="158"/>
      <c r="E12" s="399" t="str">
        <f>IFERROR(D12/$D$6," ")</f>
        <v xml:space="preserve"> </v>
      </c>
      <c r="F12" s="158"/>
      <c r="G12" s="399" t="str">
        <f>IFERROR(F12/$F$6," ")</f>
        <v xml:space="preserve"> </v>
      </c>
      <c r="H12" s="152"/>
    </row>
    <row r="13" spans="1:8" x14ac:dyDescent="0.25">
      <c r="A13" s="393" t="s">
        <v>96</v>
      </c>
      <c r="B13" s="157"/>
      <c r="C13" s="391" t="str">
        <f>IFERROR(B13/$B$6," ")</f>
        <v xml:space="preserve"> </v>
      </c>
      <c r="D13" s="158"/>
      <c r="E13" s="399" t="str">
        <f>IFERROR(D13/$D$6," ")</f>
        <v xml:space="preserve"> </v>
      </c>
      <c r="F13" s="158"/>
      <c r="G13" s="399" t="str">
        <f>IFERROR(F13/$F$6," ")</f>
        <v xml:space="preserve"> </v>
      </c>
      <c r="H13" s="152"/>
    </row>
    <row r="14" spans="1:8" x14ac:dyDescent="0.25">
      <c r="A14" s="394" t="s">
        <v>97</v>
      </c>
      <c r="B14" s="157"/>
      <c r="C14" s="391" t="str">
        <f>IFERROR(B14/$B$16," ")</f>
        <v xml:space="preserve"> </v>
      </c>
      <c r="D14" s="158"/>
      <c r="E14" s="399" t="str">
        <f>IFERROR(D14/$D$16," ")</f>
        <v xml:space="preserve"> </v>
      </c>
      <c r="F14" s="158"/>
      <c r="G14" s="399" t="str">
        <f>IFERROR(F14/$F$16," ")</f>
        <v xml:space="preserve"> </v>
      </c>
      <c r="H14" s="152"/>
    </row>
    <row r="15" spans="1:8" x14ac:dyDescent="0.25">
      <c r="A15" s="395" t="s">
        <v>98</v>
      </c>
      <c r="B15" s="159"/>
      <c r="C15" s="392" t="str">
        <f>IFERROR(B15/$B$16," ")</f>
        <v xml:space="preserve"> </v>
      </c>
      <c r="D15" s="160"/>
      <c r="E15" s="400" t="str">
        <f>IFERROR(D15/$D$16," ")</f>
        <v xml:space="preserve"> </v>
      </c>
      <c r="F15" s="160"/>
      <c r="G15" s="400" t="str">
        <f>IFERROR(F15/$F$16," ")</f>
        <v xml:space="preserve"> </v>
      </c>
      <c r="H15" s="152"/>
    </row>
    <row r="16" spans="1:8" x14ac:dyDescent="0.25">
      <c r="A16" s="378" t="s">
        <v>30</v>
      </c>
      <c r="B16" s="383">
        <f>B6+B14+B15</f>
        <v>0</v>
      </c>
      <c r="C16" s="380" t="str">
        <f>IFERROR(B16/$B$16," ")</f>
        <v xml:space="preserve"> </v>
      </c>
      <c r="D16" s="383">
        <f>D6+D14+D15</f>
        <v>0</v>
      </c>
      <c r="E16" s="384" t="str">
        <f>IFERROR(D16/$D$16," ")</f>
        <v xml:space="preserve"> </v>
      </c>
      <c r="F16" s="383">
        <f>F6+F14+F15</f>
        <v>0</v>
      </c>
      <c r="G16" s="384" t="str">
        <f>IFERROR(F16/$F$16," ")</f>
        <v xml:space="preserve"> </v>
      </c>
      <c r="H16" s="40"/>
    </row>
    <row r="17" spans="1:10" x14ac:dyDescent="0.25">
      <c r="A17" s="39"/>
      <c r="B17" s="41"/>
      <c r="C17" s="39"/>
      <c r="D17" s="41"/>
      <c r="E17" s="42"/>
      <c r="F17" s="41"/>
      <c r="G17" s="39"/>
      <c r="H17" s="40"/>
    </row>
    <row r="18" spans="1:10" x14ac:dyDescent="0.25">
      <c r="A18" s="39"/>
      <c r="B18" s="41"/>
      <c r="C18" s="39"/>
      <c r="D18" s="41"/>
      <c r="E18" s="42"/>
      <c r="F18" s="41"/>
      <c r="G18" s="39"/>
      <c r="H18" s="40"/>
    </row>
    <row r="19" spans="1:10" ht="18" customHeight="1" x14ac:dyDescent="0.25">
      <c r="A19" s="898" t="s">
        <v>423</v>
      </c>
      <c r="B19" s="898"/>
      <c r="C19" s="898"/>
      <c r="D19" s="961"/>
      <c r="E19" s="961"/>
      <c r="F19" s="961"/>
      <c r="G19" s="961"/>
      <c r="H19" s="40"/>
    </row>
    <row r="20" spans="1:10" ht="16.5" customHeight="1" x14ac:dyDescent="0.25">
      <c r="A20" s="381" t="s">
        <v>99</v>
      </c>
      <c r="B20" s="385" t="str">
        <f>IFERROR((YEAR($B$2)-2)," ")</f>
        <v xml:space="preserve"> </v>
      </c>
      <c r="C20" s="345" t="s">
        <v>23</v>
      </c>
      <c r="D20" s="385" t="str">
        <f>IFERROR((YEAR($B$2)-1)," ")</f>
        <v xml:space="preserve"> </v>
      </c>
      <c r="E20" s="345" t="s">
        <v>23</v>
      </c>
      <c r="F20" s="344" t="str">
        <f>$B$2</f>
        <v/>
      </c>
      <c r="G20" s="345" t="s">
        <v>23</v>
      </c>
      <c r="H20" s="40"/>
    </row>
    <row r="21" spans="1:10" x14ac:dyDescent="0.25">
      <c r="A21" s="388" t="s">
        <v>94</v>
      </c>
      <c r="B21" s="387">
        <f>B22+B27+B28</f>
        <v>0</v>
      </c>
      <c r="C21" s="403" t="str">
        <f>IFERROR(B21/$B$21," ")</f>
        <v xml:space="preserve"> </v>
      </c>
      <c r="D21" s="396">
        <f>D22+D27+D28</f>
        <v>0</v>
      </c>
      <c r="E21" s="408" t="str">
        <f>IFERROR(D21/$D$21," ")</f>
        <v xml:space="preserve"> </v>
      </c>
      <c r="F21" s="396">
        <f>F22+F27+F28</f>
        <v>0</v>
      </c>
      <c r="G21" s="408" t="str">
        <f>IFERROR(F21/$F$21," ")</f>
        <v xml:space="preserve"> </v>
      </c>
      <c r="H21" s="40"/>
    </row>
    <row r="22" spans="1:10" ht="24.75" customHeight="1" x14ac:dyDescent="0.25">
      <c r="A22" s="388" t="s">
        <v>100</v>
      </c>
      <c r="B22" s="387">
        <f>B23+B24+B25+B26</f>
        <v>0</v>
      </c>
      <c r="C22" s="403" t="str">
        <f>IFERROR(B22/$B$21," ")</f>
        <v xml:space="preserve"> </v>
      </c>
      <c r="D22" s="396">
        <f>D23+D24+D25+D26</f>
        <v>0</v>
      </c>
      <c r="E22" s="408" t="str">
        <f>IFERROR(D22/$D$21," ")</f>
        <v xml:space="preserve"> </v>
      </c>
      <c r="F22" s="396">
        <f>F23+F24+F25+F26</f>
        <v>0</v>
      </c>
      <c r="G22" s="408" t="str">
        <f>IFERROR(F22/$F$21," ")</f>
        <v xml:space="preserve"> </v>
      </c>
      <c r="H22" s="152"/>
    </row>
    <row r="23" spans="1:10" x14ac:dyDescent="0.25">
      <c r="A23" s="161"/>
      <c r="B23" s="162"/>
      <c r="C23" s="404" t="str">
        <f>IFERROR(B23/$B$22," ")</f>
        <v xml:space="preserve"> </v>
      </c>
      <c r="D23" s="163"/>
      <c r="E23" s="409" t="str">
        <f>IFERROR(D23/$D$22," ")</f>
        <v xml:space="preserve"> </v>
      </c>
      <c r="F23" s="163"/>
      <c r="G23" s="409" t="str">
        <f>IFERROR(F23/$F$22," ")</f>
        <v xml:space="preserve"> </v>
      </c>
      <c r="H23" s="152"/>
    </row>
    <row r="24" spans="1:10" x14ac:dyDescent="0.25">
      <c r="A24" s="164"/>
      <c r="B24" s="165"/>
      <c r="C24" s="405" t="str">
        <f>IFERROR(B24/$B$22," ")</f>
        <v xml:space="preserve"> </v>
      </c>
      <c r="D24" s="166"/>
      <c r="E24" s="410" t="str">
        <f>IFERROR(D24/$D$22," ")</f>
        <v xml:space="preserve"> </v>
      </c>
      <c r="F24" s="166"/>
      <c r="G24" s="410" t="str">
        <f>IFERROR(F24/$F$22," ")</f>
        <v xml:space="preserve"> </v>
      </c>
      <c r="H24" s="152"/>
    </row>
    <row r="25" spans="1:10" x14ac:dyDescent="0.25">
      <c r="A25" s="164"/>
      <c r="B25" s="165"/>
      <c r="C25" s="405" t="str">
        <f>IFERROR(B25/$B$22," ")</f>
        <v xml:space="preserve"> </v>
      </c>
      <c r="D25" s="166"/>
      <c r="E25" s="410" t="str">
        <f>IFERROR(D25/$D$22," ")</f>
        <v xml:space="preserve"> </v>
      </c>
      <c r="F25" s="166"/>
      <c r="G25" s="410" t="str">
        <f>IFERROR(F25/$F$22," ")</f>
        <v xml:space="preserve"> </v>
      </c>
      <c r="H25" s="152"/>
    </row>
    <row r="26" spans="1:10" x14ac:dyDescent="0.25">
      <c r="A26" s="164"/>
      <c r="B26" s="272"/>
      <c r="C26" s="406" t="str">
        <f>IFERROR(B26/$B$22," ")</f>
        <v xml:space="preserve"> </v>
      </c>
      <c r="D26" s="166"/>
      <c r="E26" s="410" t="str">
        <f>IFERROR(D26/$D$22," ")</f>
        <v xml:space="preserve"> </v>
      </c>
      <c r="F26" s="166"/>
      <c r="G26" s="410" t="str">
        <f>IFERROR(F26/$F$22," ")</f>
        <v xml:space="preserve"> </v>
      </c>
      <c r="H26" s="152"/>
    </row>
    <row r="27" spans="1:10" x14ac:dyDescent="0.25">
      <c r="A27" s="401" t="s">
        <v>95</v>
      </c>
      <c r="B27" s="272"/>
      <c r="C27" s="405" t="str">
        <f>IFERROR(B27/$B$21," ")</f>
        <v xml:space="preserve"> </v>
      </c>
      <c r="D27" s="166"/>
      <c r="E27" s="410" t="str">
        <f>IFERROR(D27/$D$21," ")</f>
        <v xml:space="preserve"> </v>
      </c>
      <c r="F27" s="166"/>
      <c r="G27" s="410" t="str">
        <f>IFERROR(F27/$F$21," ")</f>
        <v xml:space="preserve"> </v>
      </c>
      <c r="H27" s="152"/>
    </row>
    <row r="28" spans="1:10" x14ac:dyDescent="0.25">
      <c r="A28" s="402" t="s">
        <v>96</v>
      </c>
      <c r="B28" s="167"/>
      <c r="C28" s="407" t="str">
        <f>IFERROR(B28/$B$21," ")</f>
        <v xml:space="preserve"> </v>
      </c>
      <c r="D28" s="168"/>
      <c r="E28" s="411" t="str">
        <f>IFERROR(D28/$D$21," ")</f>
        <v xml:space="preserve"> </v>
      </c>
      <c r="F28" s="168"/>
      <c r="G28" s="411" t="str">
        <f>IFERROR(F28/$F$21," ")</f>
        <v xml:space="preserve"> </v>
      </c>
      <c r="H28" s="39"/>
    </row>
    <row r="29" spans="1:10" x14ac:dyDescent="0.25">
      <c r="A29" s="43"/>
      <c r="B29" s="39"/>
      <c r="C29" s="39"/>
      <c r="D29" s="39"/>
      <c r="E29" s="39"/>
      <c r="F29" s="39"/>
      <c r="G29" s="39"/>
      <c r="H29" s="44"/>
    </row>
    <row r="30" spans="1:10" x14ac:dyDescent="0.25">
      <c r="A30" s="43"/>
      <c r="B30" s="39"/>
      <c r="C30" s="39"/>
      <c r="D30" s="39"/>
      <c r="E30" s="39"/>
      <c r="F30" s="39"/>
      <c r="G30" s="39"/>
      <c r="H30" s="44"/>
    </row>
    <row r="31" spans="1:10" ht="18" customHeight="1" x14ac:dyDescent="0.25">
      <c r="A31" s="898" t="s">
        <v>101</v>
      </c>
      <c r="B31" s="898"/>
      <c r="C31" s="898"/>
      <c r="D31" s="898"/>
      <c r="E31" s="898"/>
      <c r="F31" s="898"/>
      <c r="G31" s="898"/>
      <c r="H31" s="898"/>
      <c r="I31" s="898"/>
      <c r="J31" s="898"/>
    </row>
    <row r="32" spans="1:10" ht="15" customHeight="1" x14ac:dyDescent="0.25">
      <c r="A32" s="381"/>
      <c r="B32" s="385" t="str">
        <f>IFERROR((YEAR($B$2)-2)," ")</f>
        <v xml:space="preserve"> </v>
      </c>
      <c r="C32" s="382" t="s">
        <v>102</v>
      </c>
      <c r="D32" s="345" t="s">
        <v>23</v>
      </c>
      <c r="E32" s="45" t="str">
        <f>IFERROR((YEAR($B$2)-1)," ")</f>
        <v xml:space="preserve"> </v>
      </c>
      <c r="F32" s="382" t="s">
        <v>102</v>
      </c>
      <c r="G32" s="345" t="s">
        <v>23</v>
      </c>
      <c r="H32" s="135" t="str">
        <f>$B$2</f>
        <v/>
      </c>
      <c r="I32" s="382" t="s">
        <v>102</v>
      </c>
      <c r="J32" s="345" t="s">
        <v>23</v>
      </c>
    </row>
    <row r="33" spans="1:10" ht="20.25" customHeight="1" x14ac:dyDescent="0.25">
      <c r="A33" s="388" t="s">
        <v>100</v>
      </c>
      <c r="B33" s="387">
        <f>+SUM(B34:B37)</f>
        <v>0</v>
      </c>
      <c r="C33" s="396">
        <f>+SUM(C34:C37)</f>
        <v>0</v>
      </c>
      <c r="D33" s="389" t="str">
        <f>IFERROR(B33/$B$41," ")</f>
        <v xml:space="preserve"> </v>
      </c>
      <c r="E33" s="396">
        <f>+SUM(E34:E37)</f>
        <v>0</v>
      </c>
      <c r="F33" s="396">
        <f>+SUM(F34:F37)</f>
        <v>0</v>
      </c>
      <c r="G33" s="389" t="str">
        <f>IFERROR(E33/$E$41," ")</f>
        <v xml:space="preserve"> </v>
      </c>
      <c r="H33" s="396">
        <f>+SUM(H34:H37)</f>
        <v>0</v>
      </c>
      <c r="I33" s="396">
        <f>+SUM(I34:I37)</f>
        <v>0</v>
      </c>
      <c r="J33" s="389" t="str">
        <f>IFERROR(H33/$H$40," ")</f>
        <v xml:space="preserve"> </v>
      </c>
    </row>
    <row r="34" spans="1:10" x14ac:dyDescent="0.25">
      <c r="A34" s="161"/>
      <c r="B34" s="169"/>
      <c r="C34" s="169"/>
      <c r="D34" s="412" t="str">
        <f>IFERROR(B34/$B$33," ")</f>
        <v xml:space="preserve"> </v>
      </c>
      <c r="E34" s="169"/>
      <c r="F34" s="169"/>
      <c r="G34" s="412" t="str">
        <f>IFERROR(E34/$E$33," ")</f>
        <v xml:space="preserve"> </v>
      </c>
      <c r="H34" s="169"/>
      <c r="I34" s="169"/>
      <c r="J34" s="412" t="str">
        <f>IFERROR(H34/$H$33," ")</f>
        <v xml:space="preserve"> </v>
      </c>
    </row>
    <row r="35" spans="1:10" x14ac:dyDescent="0.25">
      <c r="A35" s="164"/>
      <c r="B35" s="170"/>
      <c r="C35" s="170"/>
      <c r="D35" s="413" t="str">
        <f>IFERROR(B35/$B$33," ")</f>
        <v xml:space="preserve"> </v>
      </c>
      <c r="E35" s="170"/>
      <c r="F35" s="170"/>
      <c r="G35" s="413" t="str">
        <f>IFERROR(E35/$E$33," ")</f>
        <v xml:space="preserve"> </v>
      </c>
      <c r="H35" s="170"/>
      <c r="I35" s="170"/>
      <c r="J35" s="413" t="str">
        <f t="shared" ref="J35:J37" si="1">IFERROR(H35/$H$33," ")</f>
        <v xml:space="preserve"> </v>
      </c>
    </row>
    <row r="36" spans="1:10" x14ac:dyDescent="0.25">
      <c r="A36" s="164"/>
      <c r="B36" s="170"/>
      <c r="C36" s="170"/>
      <c r="D36" s="413" t="str">
        <f>IFERROR(B36/$B$33," ")</f>
        <v xml:space="preserve"> </v>
      </c>
      <c r="E36" s="170"/>
      <c r="F36" s="170"/>
      <c r="G36" s="413" t="str">
        <f>IFERROR(E36/$E$33," ")</f>
        <v xml:space="preserve"> </v>
      </c>
      <c r="H36" s="170"/>
      <c r="I36" s="170"/>
      <c r="J36" s="413" t="str">
        <f t="shared" si="1"/>
        <v xml:space="preserve"> </v>
      </c>
    </row>
    <row r="37" spans="1:10" x14ac:dyDescent="0.25">
      <c r="A37" s="164"/>
      <c r="B37" s="170"/>
      <c r="C37" s="170"/>
      <c r="D37" s="413" t="str">
        <f>IFERROR(B37/$B$33," ")</f>
        <v xml:space="preserve"> </v>
      </c>
      <c r="E37" s="170"/>
      <c r="F37" s="170"/>
      <c r="G37" s="413" t="str">
        <f>IFERROR(E37/$E$33," ")</f>
        <v xml:space="preserve"> </v>
      </c>
      <c r="H37" s="170"/>
      <c r="I37" s="170"/>
      <c r="J37" s="413" t="str">
        <f t="shared" si="1"/>
        <v xml:space="preserve"> </v>
      </c>
    </row>
    <row r="38" spans="1:10" x14ac:dyDescent="0.25">
      <c r="A38" s="401" t="s">
        <v>103</v>
      </c>
      <c r="B38" s="170"/>
      <c r="C38" s="170"/>
      <c r="D38" s="413" t="str">
        <f>IFERROR(B38/$B$41," ")</f>
        <v xml:space="preserve"> </v>
      </c>
      <c r="E38" s="170"/>
      <c r="F38" s="170"/>
      <c r="G38" s="413" t="str">
        <f>IFERROR(E38/$E$41," ")</f>
        <v xml:space="preserve"> </v>
      </c>
      <c r="H38" s="170"/>
      <c r="I38" s="170"/>
      <c r="J38" s="413" t="str">
        <f>IFERROR(H38/$H$41," ")</f>
        <v xml:space="preserve"> </v>
      </c>
    </row>
    <row r="39" spans="1:10" x14ac:dyDescent="0.25">
      <c r="A39" s="401" t="s">
        <v>104</v>
      </c>
      <c r="B39" s="170"/>
      <c r="C39" s="170"/>
      <c r="D39" s="413" t="str">
        <f>IFERROR(B39/$B$41," ")</f>
        <v xml:space="preserve"> </v>
      </c>
      <c r="E39" s="170"/>
      <c r="F39" s="170"/>
      <c r="G39" s="413" t="str">
        <f>IFERROR(E39/$E$41," ")</f>
        <v xml:space="preserve"> </v>
      </c>
      <c r="H39" s="170"/>
      <c r="I39" s="170"/>
      <c r="J39" s="413" t="str">
        <f t="shared" ref="J39:J40" si="2">IFERROR(H39/$H$41," ")</f>
        <v xml:space="preserve"> </v>
      </c>
    </row>
    <row r="40" spans="1:10" x14ac:dyDescent="0.25">
      <c r="A40" s="402" t="s">
        <v>105</v>
      </c>
      <c r="B40" s="171"/>
      <c r="C40" s="171"/>
      <c r="D40" s="414" t="str">
        <f>IFERROR(B40/$B$41," ")</f>
        <v xml:space="preserve"> </v>
      </c>
      <c r="E40" s="171"/>
      <c r="F40" s="171"/>
      <c r="G40" s="414" t="str">
        <f>IFERROR(E40/$E$41," ")</f>
        <v xml:space="preserve"> </v>
      </c>
      <c r="H40" s="171"/>
      <c r="I40" s="171"/>
      <c r="J40" s="414" t="str">
        <f t="shared" si="2"/>
        <v xml:space="preserve"> </v>
      </c>
    </row>
    <row r="41" spans="1:10" x14ac:dyDescent="0.25">
      <c r="A41" s="378" t="s">
        <v>30</v>
      </c>
      <c r="B41" s="379">
        <f>+B33+B38+B39+B40</f>
        <v>0</v>
      </c>
      <c r="C41" s="379">
        <f>+C33+C38+C39+C40</f>
        <v>0</v>
      </c>
      <c r="D41" s="380" t="str">
        <f>IFERROR(B41/$B$41," ")</f>
        <v xml:space="preserve"> </v>
      </c>
      <c r="E41" s="379">
        <f>+E33+E38+E39+E40</f>
        <v>0</v>
      </c>
      <c r="F41" s="379">
        <f>+F33+F38+F39+F40</f>
        <v>0</v>
      </c>
      <c r="G41" s="380" t="str">
        <f>IFERROR(E41/$E$41," ")</f>
        <v xml:space="preserve"> </v>
      </c>
      <c r="H41" s="379">
        <f>+H33+H38+H39+H40</f>
        <v>0</v>
      </c>
      <c r="I41" s="379">
        <f>+I33+I38+I39+I40</f>
        <v>0</v>
      </c>
      <c r="J41" s="380" t="str">
        <f>IFERROR(H41/$H$41," ")</f>
        <v xml:space="preserve"> </v>
      </c>
    </row>
    <row r="42" spans="1:10" x14ac:dyDescent="0.25">
      <c r="A42" s="172" t="s">
        <v>126</v>
      </c>
      <c r="B42" s="173"/>
      <c r="C42" s="174"/>
      <c r="D42" s="175"/>
      <c r="E42" s="174"/>
      <c r="F42" s="174"/>
      <c r="G42" s="175"/>
      <c r="H42" s="174"/>
      <c r="I42" s="174"/>
      <c r="J42" s="175"/>
    </row>
  </sheetData>
  <sheetProtection algorithmName="SHA-512" hashValue="/Hoq++RoAlSw5y3BiHB+BNxn8DbRAXNh8MseBWrtT1UJZKOo/lbfgeBOVgfIm74X/0KqMoK2xZvxBoJ7Dckkpg==" saltValue="o3VTHbiIK5h0vGNAD6nAEw==" spinCount="100000" sheet="1" objects="1" scenarios="1" insertRows="0"/>
  <mergeCells count="4">
    <mergeCell ref="B1:F1"/>
    <mergeCell ref="A4:G4"/>
    <mergeCell ref="A19:G19"/>
    <mergeCell ref="A31:J31"/>
  </mergeCells>
  <dataValidations count="6">
    <dataValidation allowBlank="1" showInputMessage="1" showErrorMessage="1" prompt="Polje se popunjava automatski, nakon upisa datuma na Zahtjevu za obradu" sqref="B2" xr:uid="{0A82F905-3216-49B9-8CB7-122AC33D486A}"/>
    <dataValidation allowBlank="1" showInputMessage="1" showErrorMessage="1" prompt="Polje se popunjava automatski nakon upisa naziva klijenta na listu Zahtjev za obradu" sqref="B1:F1" xr:uid="{EE2D72E6-E5D4-4CF1-9552-396644BBDCC6}"/>
    <dataValidation allowBlank="1" showInputMessage="1" showErrorMessage="1" prompt="Polje se popunjava automatski temeljem datuma iz polja 'Stanje na dan' iznad tablice" sqref="B5 D5 F5 B20 D20 F20 B32 E32 H32" xr:uid="{05BBE2CE-58C8-4C88-9C66-F1EA53B7522C}"/>
    <dataValidation allowBlank="1" showInputMessage="1" showErrorMessage="1" prompt="Upisati iznose u 000 EUR" sqref="B34:B40 E34:E40 H34:H40 B8:B15 D8:D15 F8:F15" xr:uid="{3AB145D1-1285-4DBD-BBE1-B994FFAEB2E7}"/>
    <dataValidation allowBlank="1" showInputMessage="1" showErrorMessage="1" prompt="Upisati broj prodanih vozila" sqref="B23:B28 D23:D28 F23:F28" xr:uid="{5DB0C936-CFEE-49BC-AEE0-EC1436FB4FF5}"/>
    <dataValidation allowBlank="1" showInputMessage="1" showErrorMessage="1" prompt="Upisati broj vozila na zalihama" sqref="C34:C40 F34:F40 I34:I40" xr:uid="{96927A3B-8C4C-4C42-9E95-D5FF31C225F6}"/>
  </dataValidations>
  <pageMargins left="0.7" right="0.7" top="0.75" bottom="0.75" header="0.3" footer="0.3"/>
  <pageSetup paperSize="9" scale="99" fitToHeight="0" orientation="landscape" r:id="rId1"/>
  <ignoredErrors>
    <ignoredError sqref="C6:C7 E6:E7 C16 E16 C21:C22 E21:E22 D33 D41 G33 G4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workbookViewId="0"/>
  </sheetViews>
  <sheetFormatPr defaultColWidth="9.140625" defaultRowHeight="11.25" x14ac:dyDescent="0.2"/>
  <cols>
    <col min="1" max="1" width="32.42578125" style="112" bestFit="1" customWidth="1"/>
    <col min="2" max="2" width="27.28515625" style="112" customWidth="1"/>
    <col min="3" max="3" width="5.85546875" style="112" customWidth="1"/>
    <col min="4" max="4" width="11.28515625" style="112" customWidth="1"/>
    <col min="5" max="5" width="17.5703125" style="112" customWidth="1"/>
    <col min="6" max="6" width="12.42578125" style="112" customWidth="1"/>
    <col min="7" max="7" width="5.5703125" style="112" bestFit="1" customWidth="1"/>
    <col min="8" max="8" width="3.7109375" style="112" customWidth="1"/>
    <col min="9" max="9" width="16" style="112" customWidth="1"/>
    <col min="10" max="10" width="4.140625" style="112" customWidth="1"/>
    <col min="11" max="11" width="47.28515625" style="112" bestFit="1" customWidth="1"/>
    <col min="12" max="12" width="38.7109375" style="112" bestFit="1" customWidth="1"/>
    <col min="13" max="13" width="47" style="112" bestFit="1" customWidth="1"/>
    <col min="14" max="16384" width="9.140625" style="112"/>
  </cols>
  <sheetData>
    <row r="1" spans="1:13" x14ac:dyDescent="0.2">
      <c r="A1" s="113" t="s">
        <v>488</v>
      </c>
      <c r="B1" s="113" t="s">
        <v>3</v>
      </c>
      <c r="C1" s="113" t="s">
        <v>8</v>
      </c>
      <c r="D1" s="113" t="s">
        <v>12</v>
      </c>
      <c r="E1" s="113" t="s">
        <v>425</v>
      </c>
      <c r="F1" s="113" t="s">
        <v>77</v>
      </c>
      <c r="G1" s="113" t="s">
        <v>424</v>
      </c>
      <c r="H1" s="116" t="s">
        <v>401</v>
      </c>
      <c r="I1" s="116" t="s">
        <v>519</v>
      </c>
      <c r="K1" s="113" t="s">
        <v>432</v>
      </c>
      <c r="L1" s="113" t="s">
        <v>433</v>
      </c>
      <c r="M1" s="113" t="s">
        <v>434</v>
      </c>
    </row>
    <row r="2" spans="1:13" ht="12" customHeight="1" x14ac:dyDescent="0.2">
      <c r="A2" s="120" t="s">
        <v>35</v>
      </c>
      <c r="B2" s="112" t="s">
        <v>7</v>
      </c>
      <c r="C2" s="112" t="s">
        <v>10</v>
      </c>
      <c r="D2" s="112" t="s">
        <v>13</v>
      </c>
      <c r="E2" s="112" t="s">
        <v>62</v>
      </c>
      <c r="F2" s="112" t="s">
        <v>421</v>
      </c>
      <c r="G2" s="117" t="s">
        <v>113</v>
      </c>
      <c r="H2" s="115" t="s">
        <v>401</v>
      </c>
      <c r="I2" s="267" t="s">
        <v>520</v>
      </c>
      <c r="K2" s="112" t="s">
        <v>203</v>
      </c>
      <c r="L2" s="112" t="s">
        <v>221</v>
      </c>
      <c r="M2" s="112" t="s">
        <v>223</v>
      </c>
    </row>
    <row r="3" spans="1:13" ht="12" customHeight="1" x14ac:dyDescent="0.2">
      <c r="A3" s="114" t="s">
        <v>428</v>
      </c>
      <c r="B3" s="112" t="s">
        <v>230</v>
      </c>
      <c r="C3" s="112" t="s">
        <v>11</v>
      </c>
      <c r="D3" s="112" t="s">
        <v>51</v>
      </c>
      <c r="E3" s="112" t="s">
        <v>65</v>
      </c>
      <c r="F3" s="112" t="s">
        <v>422</v>
      </c>
      <c r="G3" s="117" t="s">
        <v>114</v>
      </c>
      <c r="I3" s="112" t="s">
        <v>521</v>
      </c>
      <c r="K3" s="112" t="s">
        <v>205</v>
      </c>
      <c r="L3" s="112" t="s">
        <v>222</v>
      </c>
      <c r="M3" s="112" t="s">
        <v>468</v>
      </c>
    </row>
    <row r="4" spans="1:13" ht="12" customHeight="1" x14ac:dyDescent="0.2">
      <c r="A4" s="114" t="s">
        <v>36</v>
      </c>
      <c r="B4" s="112" t="s">
        <v>54</v>
      </c>
      <c r="C4" s="112" t="s">
        <v>19</v>
      </c>
      <c r="D4" s="112" t="s">
        <v>14</v>
      </c>
      <c r="E4" s="112" t="s">
        <v>5</v>
      </c>
      <c r="I4" s="112" t="s">
        <v>522</v>
      </c>
      <c r="K4" s="112" t="s">
        <v>204</v>
      </c>
      <c r="L4" s="112" t="s">
        <v>162</v>
      </c>
      <c r="M4" s="112" t="s">
        <v>165</v>
      </c>
    </row>
    <row r="5" spans="1:13" ht="12" customHeight="1" x14ac:dyDescent="0.2">
      <c r="A5" s="120" t="s">
        <v>37</v>
      </c>
      <c r="B5" s="112" t="s">
        <v>427</v>
      </c>
      <c r="C5" s="112" t="s">
        <v>20</v>
      </c>
      <c r="D5" s="112" t="s">
        <v>15</v>
      </c>
      <c r="E5" s="112" t="s">
        <v>66</v>
      </c>
      <c r="I5" s="112" t="s">
        <v>539</v>
      </c>
      <c r="K5" s="112" t="s">
        <v>207</v>
      </c>
      <c r="L5" s="112" t="s">
        <v>219</v>
      </c>
      <c r="M5" s="112" t="s">
        <v>218</v>
      </c>
    </row>
    <row r="6" spans="1:13" ht="12" customHeight="1" x14ac:dyDescent="0.2">
      <c r="A6" s="120" t="s">
        <v>38</v>
      </c>
      <c r="B6" s="112" t="s">
        <v>6</v>
      </c>
      <c r="C6" s="112" t="s">
        <v>21</v>
      </c>
      <c r="D6" s="112" t="s">
        <v>16</v>
      </c>
      <c r="I6" s="112" t="s">
        <v>532</v>
      </c>
      <c r="K6" s="112" t="s">
        <v>208</v>
      </c>
      <c r="L6" s="112" t="s">
        <v>220</v>
      </c>
      <c r="M6" s="112" t="s">
        <v>212</v>
      </c>
    </row>
    <row r="7" spans="1:13" ht="12" customHeight="1" x14ac:dyDescent="0.2">
      <c r="A7" s="120" t="s">
        <v>39</v>
      </c>
      <c r="B7" s="112" t="s">
        <v>68</v>
      </c>
      <c r="C7" s="112" t="s">
        <v>22</v>
      </c>
      <c r="D7" s="112" t="s">
        <v>59</v>
      </c>
      <c r="I7" s="112" t="s">
        <v>531</v>
      </c>
      <c r="K7" s="112" t="s">
        <v>217</v>
      </c>
      <c r="L7" s="112" t="s">
        <v>163</v>
      </c>
      <c r="M7" s="112" t="s">
        <v>216</v>
      </c>
    </row>
    <row r="8" spans="1:13" ht="12" customHeight="1" x14ac:dyDescent="0.2">
      <c r="A8" s="120" t="s">
        <v>40</v>
      </c>
      <c r="B8" s="112" t="s">
        <v>426</v>
      </c>
      <c r="I8" s="112" t="s">
        <v>540</v>
      </c>
      <c r="K8" s="112" t="s">
        <v>470</v>
      </c>
      <c r="L8" s="112" t="s">
        <v>467</v>
      </c>
      <c r="M8" s="112" t="s">
        <v>471</v>
      </c>
    </row>
    <row r="9" spans="1:13" ht="12" customHeight="1" x14ac:dyDescent="0.2">
      <c r="A9" s="120" t="s">
        <v>41</v>
      </c>
      <c r="B9" s="112" t="s">
        <v>50</v>
      </c>
      <c r="K9" s="112" t="s">
        <v>206</v>
      </c>
      <c r="L9" s="112" t="s">
        <v>164</v>
      </c>
      <c r="M9" s="112" t="s">
        <v>472</v>
      </c>
    </row>
    <row r="10" spans="1:13" x14ac:dyDescent="0.2">
      <c r="A10" s="120" t="s">
        <v>429</v>
      </c>
      <c r="B10" s="112" t="s">
        <v>4</v>
      </c>
      <c r="K10" s="112" t="s">
        <v>211</v>
      </c>
      <c r="M10" s="112" t="s">
        <v>213</v>
      </c>
    </row>
    <row r="11" spans="1:13" x14ac:dyDescent="0.2">
      <c r="A11" s="112" t="s">
        <v>42</v>
      </c>
      <c r="K11" s="112" t="s">
        <v>469</v>
      </c>
      <c r="M11" s="112" t="s">
        <v>184</v>
      </c>
    </row>
    <row r="12" spans="1:13" ht="12" customHeight="1" x14ac:dyDescent="0.2">
      <c r="A12" s="112" t="s">
        <v>43</v>
      </c>
      <c r="K12" s="112" t="s">
        <v>209</v>
      </c>
      <c r="M12" s="112" t="s">
        <v>210</v>
      </c>
    </row>
    <row r="13" spans="1:13" x14ac:dyDescent="0.2">
      <c r="A13" s="112" t="s">
        <v>430</v>
      </c>
      <c r="M13" s="112" t="s">
        <v>214</v>
      </c>
    </row>
    <row r="14" spans="1:13" x14ac:dyDescent="0.2">
      <c r="A14" s="112" t="s">
        <v>44</v>
      </c>
      <c r="M14" s="112" t="s">
        <v>215</v>
      </c>
    </row>
    <row r="15" spans="1:13" x14ac:dyDescent="0.2">
      <c r="A15" s="112" t="s">
        <v>45</v>
      </c>
    </row>
    <row r="16" spans="1:13" x14ac:dyDescent="0.2">
      <c r="A16" s="112" t="s">
        <v>46</v>
      </c>
    </row>
    <row r="17" spans="1:3" x14ac:dyDescent="0.2">
      <c r="A17" s="112" t="s">
        <v>63</v>
      </c>
    </row>
    <row r="18" spans="1:3" x14ac:dyDescent="0.2">
      <c r="A18" s="112" t="s">
        <v>431</v>
      </c>
    </row>
    <row r="19" spans="1:3" x14ac:dyDescent="0.2">
      <c r="A19" s="112" t="s">
        <v>47</v>
      </c>
      <c r="B19" s="114"/>
    </row>
    <row r="20" spans="1:3" x14ac:dyDescent="0.2">
      <c r="A20" s="112" t="s">
        <v>48</v>
      </c>
      <c r="C20" s="117"/>
    </row>
    <row r="21" spans="1:3" x14ac:dyDescent="0.2">
      <c r="A21" s="114" t="s">
        <v>473</v>
      </c>
    </row>
    <row r="22" spans="1:3" x14ac:dyDescent="0.2">
      <c r="A22" s="114" t="s">
        <v>487</v>
      </c>
    </row>
    <row r="23" spans="1:3" x14ac:dyDescent="0.2">
      <c r="A23" s="114" t="s">
        <v>478</v>
      </c>
    </row>
    <row r="24" spans="1:3" x14ac:dyDescent="0.2">
      <c r="A24" s="114" t="s">
        <v>479</v>
      </c>
    </row>
    <row r="25" spans="1:3" x14ac:dyDescent="0.2">
      <c r="A25" s="114" t="s">
        <v>480</v>
      </c>
    </row>
    <row r="26" spans="1:3" x14ac:dyDescent="0.2">
      <c r="A26" s="114" t="s">
        <v>474</v>
      </c>
    </row>
    <row r="27" spans="1:3" x14ac:dyDescent="0.2">
      <c r="A27" s="114" t="s">
        <v>481</v>
      </c>
    </row>
    <row r="28" spans="1:3" x14ac:dyDescent="0.2">
      <c r="A28" s="114" t="s">
        <v>482</v>
      </c>
    </row>
    <row r="29" spans="1:3" x14ac:dyDescent="0.2">
      <c r="A29" s="114" t="s">
        <v>475</v>
      </c>
    </row>
    <row r="30" spans="1:3" x14ac:dyDescent="0.2">
      <c r="A30" s="114" t="s">
        <v>476</v>
      </c>
    </row>
    <row r="31" spans="1:3" x14ac:dyDescent="0.2">
      <c r="A31" s="114" t="s">
        <v>483</v>
      </c>
    </row>
    <row r="32" spans="1:3" ht="11.25" customHeight="1" x14ac:dyDescent="0.2">
      <c r="A32" s="114" t="s">
        <v>477</v>
      </c>
    </row>
    <row r="33" spans="1:1" x14ac:dyDescent="0.2">
      <c r="A33" s="114" t="s">
        <v>484</v>
      </c>
    </row>
    <row r="34" spans="1:1" ht="11.25" customHeight="1" x14ac:dyDescent="0.2">
      <c r="A34" s="114" t="s">
        <v>485</v>
      </c>
    </row>
    <row r="35" spans="1:1" ht="11.25" customHeight="1" x14ac:dyDescent="0.2">
      <c r="A35" s="114" t="s">
        <v>486</v>
      </c>
    </row>
    <row r="36" spans="1:1" ht="11.25" customHeight="1" x14ac:dyDescent="0.2">
      <c r="A36" s="114"/>
    </row>
    <row r="37" spans="1:1" ht="12.7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E600"/>
    <pageSetUpPr fitToPage="1"/>
  </sheetPr>
  <dimension ref="A6:P60"/>
  <sheetViews>
    <sheetView showGridLines="0" zoomScale="90" zoomScaleNormal="90" zoomScalePageLayoutView="110" workbookViewId="0"/>
  </sheetViews>
  <sheetFormatPr defaultColWidth="9.140625" defaultRowHeight="12" x14ac:dyDescent="0.2"/>
  <cols>
    <col min="1" max="1" width="3.28515625" style="15" customWidth="1"/>
    <col min="2" max="2" width="3.7109375" style="15" customWidth="1"/>
    <col min="3" max="3" width="21.140625" style="15" customWidth="1"/>
    <col min="4" max="4" width="3.42578125" style="15" customWidth="1"/>
    <col min="5" max="5" width="3.7109375" style="15" customWidth="1"/>
    <col min="6" max="6" width="21.7109375" style="15" customWidth="1"/>
    <col min="7" max="7" width="37.7109375" style="15" customWidth="1"/>
    <col min="8" max="9" width="13.7109375" style="15" customWidth="1"/>
    <col min="10" max="10" width="9.140625" style="15"/>
    <col min="11" max="11" width="9.140625" style="15" customWidth="1"/>
    <col min="12" max="16384" width="9.140625" style="15"/>
  </cols>
  <sheetData>
    <row r="6" spans="1:14" ht="18" customHeight="1" x14ac:dyDescent="0.2">
      <c r="A6" s="598" t="s">
        <v>0</v>
      </c>
      <c r="B6" s="598"/>
      <c r="C6" s="598"/>
      <c r="D6" s="598"/>
      <c r="E6" s="598"/>
      <c r="F6" s="598"/>
      <c r="G6" s="598"/>
      <c r="H6" s="598"/>
      <c r="I6" s="598"/>
      <c r="J6" s="276"/>
      <c r="K6" s="276"/>
    </row>
    <row r="7" spans="1:14" ht="21" customHeight="1" x14ac:dyDescent="0.2">
      <c r="A7" s="599" t="s">
        <v>72</v>
      </c>
      <c r="B7" s="600"/>
      <c r="C7" s="601"/>
      <c r="D7" s="606"/>
      <c r="E7" s="607"/>
      <c r="F7" s="607"/>
      <c r="G7" s="607"/>
      <c r="H7" s="607"/>
      <c r="I7" s="608"/>
      <c r="J7" s="276"/>
      <c r="K7" s="276"/>
    </row>
    <row r="8" spans="1:14" x14ac:dyDescent="0.2">
      <c r="A8" s="588" t="s">
        <v>552</v>
      </c>
      <c r="B8" s="589"/>
      <c r="C8" s="590"/>
      <c r="D8" s="591"/>
      <c r="E8" s="592"/>
      <c r="F8" s="592"/>
      <c r="G8" s="592"/>
      <c r="H8" s="592"/>
      <c r="I8" s="593"/>
      <c r="J8" s="276"/>
      <c r="K8" s="276"/>
    </row>
    <row r="9" spans="1:14" x14ac:dyDescent="0.2">
      <c r="A9" s="588" t="s">
        <v>18</v>
      </c>
      <c r="B9" s="589"/>
      <c r="C9" s="590"/>
      <c r="D9" s="591"/>
      <c r="E9" s="592"/>
      <c r="F9" s="592"/>
      <c r="G9" s="592"/>
      <c r="H9" s="592"/>
      <c r="I9" s="593"/>
      <c r="J9" s="276"/>
      <c r="K9" s="276"/>
    </row>
    <row r="10" spans="1:14" x14ac:dyDescent="0.2">
      <c r="A10" s="602" t="s">
        <v>398</v>
      </c>
      <c r="B10" s="603"/>
      <c r="C10" s="604"/>
      <c r="D10" s="609"/>
      <c r="E10" s="610"/>
      <c r="F10" s="610"/>
      <c r="G10" s="610"/>
      <c r="H10" s="610"/>
      <c r="I10" s="611"/>
      <c r="J10" s="276"/>
      <c r="K10" s="276"/>
      <c r="N10" s="277"/>
    </row>
    <row r="11" spans="1:14" ht="15" customHeight="1" x14ac:dyDescent="0.2">
      <c r="A11" s="605" t="s">
        <v>58</v>
      </c>
      <c r="B11" s="605"/>
      <c r="C11" s="605"/>
      <c r="D11" s="631" t="s">
        <v>53</v>
      </c>
      <c r="E11" s="632"/>
      <c r="F11" s="631" t="s">
        <v>399</v>
      </c>
      <c r="G11" s="637"/>
      <c r="H11" s="637"/>
      <c r="I11" s="632"/>
    </row>
    <row r="12" spans="1:14" x14ac:dyDescent="0.2">
      <c r="A12" s="605"/>
      <c r="B12" s="605"/>
      <c r="C12" s="605"/>
      <c r="D12" s="633"/>
      <c r="E12" s="634"/>
      <c r="F12" s="638"/>
      <c r="G12" s="638"/>
      <c r="H12" s="638"/>
      <c r="I12" s="639"/>
    </row>
    <row r="13" spans="1:14" x14ac:dyDescent="0.2">
      <c r="A13" s="605"/>
      <c r="B13" s="605"/>
      <c r="C13" s="605"/>
      <c r="D13" s="612"/>
      <c r="E13" s="613"/>
      <c r="F13" s="614"/>
      <c r="G13" s="614"/>
      <c r="H13" s="614"/>
      <c r="I13" s="615"/>
    </row>
    <row r="14" spans="1:14" x14ac:dyDescent="0.2">
      <c r="A14" s="605"/>
      <c r="B14" s="605"/>
      <c r="C14" s="605"/>
      <c r="D14" s="612"/>
      <c r="E14" s="613"/>
      <c r="F14" s="614"/>
      <c r="G14" s="614"/>
      <c r="H14" s="614"/>
      <c r="I14" s="615"/>
    </row>
    <row r="15" spans="1:14" x14ac:dyDescent="0.2">
      <c r="A15" s="605"/>
      <c r="B15" s="605"/>
      <c r="C15" s="605"/>
      <c r="D15" s="612"/>
      <c r="E15" s="613"/>
      <c r="F15" s="614"/>
      <c r="G15" s="614"/>
      <c r="H15" s="614"/>
      <c r="I15" s="615"/>
    </row>
    <row r="16" spans="1:14" x14ac:dyDescent="0.2">
      <c r="A16" s="605"/>
      <c r="B16" s="605"/>
      <c r="C16" s="605"/>
      <c r="D16" s="612"/>
      <c r="E16" s="613"/>
      <c r="F16" s="614"/>
      <c r="G16" s="614"/>
      <c r="H16" s="614"/>
      <c r="I16" s="615"/>
    </row>
    <row r="17" spans="1:16" x14ac:dyDescent="0.2">
      <c r="A17" s="605"/>
      <c r="B17" s="605"/>
      <c r="C17" s="605"/>
      <c r="D17" s="635"/>
      <c r="E17" s="636"/>
      <c r="F17" s="640"/>
      <c r="G17" s="640"/>
      <c r="H17" s="640"/>
      <c r="I17" s="641"/>
    </row>
    <row r="18" spans="1:16" ht="48.75" customHeight="1" x14ac:dyDescent="0.2">
      <c r="A18" s="605"/>
      <c r="B18" s="605"/>
      <c r="C18" s="605"/>
      <c r="D18" s="628" t="s">
        <v>533</v>
      </c>
      <c r="E18" s="629"/>
      <c r="F18" s="629"/>
      <c r="G18" s="629"/>
      <c r="H18" s="629"/>
      <c r="I18" s="630"/>
    </row>
    <row r="19" spans="1:16" ht="15.75" customHeight="1" x14ac:dyDescent="0.2">
      <c r="A19" s="605"/>
      <c r="B19" s="605"/>
      <c r="C19" s="605"/>
      <c r="D19" s="278"/>
      <c r="E19" s="520" t="s">
        <v>400</v>
      </c>
      <c r="F19" s="619" t="s">
        <v>523</v>
      </c>
      <c r="G19" s="620"/>
      <c r="H19" s="620"/>
      <c r="I19" s="621"/>
      <c r="L19" s="594"/>
      <c r="M19" s="594"/>
      <c r="N19" s="594"/>
      <c r="O19" s="594"/>
      <c r="P19" s="594"/>
    </row>
    <row r="20" spans="1:16" ht="15" customHeight="1" x14ac:dyDescent="0.2">
      <c r="A20" s="605"/>
      <c r="B20" s="605"/>
      <c r="C20" s="605"/>
      <c r="D20" s="279"/>
      <c r="E20" s="521" t="s">
        <v>114</v>
      </c>
      <c r="F20" s="622"/>
      <c r="G20" s="623"/>
      <c r="H20" s="623"/>
      <c r="I20" s="624"/>
      <c r="L20" s="594"/>
      <c r="M20" s="594"/>
      <c r="N20" s="594"/>
      <c r="O20" s="594"/>
      <c r="P20" s="594"/>
    </row>
    <row r="21" spans="1:16" x14ac:dyDescent="0.2">
      <c r="C21" s="280"/>
      <c r="D21" s="280"/>
      <c r="E21" s="280"/>
      <c r="F21" s="280"/>
      <c r="G21" s="280"/>
      <c r="H21" s="280"/>
      <c r="I21" s="280"/>
      <c r="L21" s="594"/>
      <c r="M21" s="594"/>
      <c r="N21" s="594"/>
      <c r="O21" s="594"/>
      <c r="P21" s="594"/>
    </row>
    <row r="22" spans="1:16" x14ac:dyDescent="0.2">
      <c r="C22" s="281"/>
      <c r="D22" s="282"/>
      <c r="E22" s="283"/>
      <c r="F22" s="283"/>
      <c r="G22" s="283"/>
      <c r="H22" s="283"/>
      <c r="I22" s="283"/>
      <c r="L22" s="594"/>
      <c r="M22" s="594"/>
      <c r="N22" s="594"/>
      <c r="O22" s="594"/>
      <c r="P22" s="594"/>
    </row>
    <row r="23" spans="1:16" ht="18" customHeight="1" x14ac:dyDescent="0.2">
      <c r="A23" s="598" t="s">
        <v>1</v>
      </c>
      <c r="B23" s="598"/>
      <c r="C23" s="598"/>
      <c r="D23" s="598"/>
      <c r="E23" s="598"/>
      <c r="F23" s="598"/>
      <c r="G23" s="598"/>
      <c r="H23" s="598"/>
      <c r="I23" s="598"/>
      <c r="L23" s="594"/>
      <c r="M23" s="594"/>
      <c r="N23" s="594"/>
      <c r="O23" s="594"/>
      <c r="P23" s="594"/>
    </row>
    <row r="24" spans="1:16" ht="18" customHeight="1" x14ac:dyDescent="0.2">
      <c r="A24" s="687" t="s">
        <v>32</v>
      </c>
      <c r="B24" s="688"/>
      <c r="C24" s="689"/>
      <c r="D24" s="693" t="s">
        <v>61</v>
      </c>
      <c r="E24" s="694"/>
      <c r="F24" s="695"/>
      <c r="G24" s="642" t="s">
        <v>56</v>
      </c>
      <c r="H24" s="642"/>
      <c r="I24" s="642"/>
    </row>
    <row r="25" spans="1:16" ht="12.75" customHeight="1" x14ac:dyDescent="0.2">
      <c r="A25" s="643"/>
      <c r="B25" s="644"/>
      <c r="C25" s="645"/>
      <c r="D25" s="696"/>
      <c r="E25" s="697"/>
      <c r="F25" s="284"/>
      <c r="G25" s="625"/>
      <c r="H25" s="626"/>
      <c r="I25" s="627"/>
    </row>
    <row r="26" spans="1:16" x14ac:dyDescent="0.2">
      <c r="A26" s="646"/>
      <c r="B26" s="647"/>
      <c r="C26" s="648"/>
      <c r="D26" s="698"/>
      <c r="E26" s="699"/>
      <c r="F26" s="285"/>
      <c r="G26" s="690"/>
      <c r="H26" s="691"/>
      <c r="I26" s="692"/>
    </row>
    <row r="27" spans="1:16" x14ac:dyDescent="0.2">
      <c r="A27" s="646"/>
      <c r="B27" s="647"/>
      <c r="C27" s="648"/>
      <c r="D27" s="698"/>
      <c r="E27" s="699"/>
      <c r="F27" s="285"/>
      <c r="G27" s="690"/>
      <c r="H27" s="691"/>
      <c r="I27" s="692"/>
    </row>
    <row r="28" spans="1:16" x14ac:dyDescent="0.2">
      <c r="A28" s="646"/>
      <c r="B28" s="647"/>
      <c r="C28" s="648"/>
      <c r="D28" s="698"/>
      <c r="E28" s="699"/>
      <c r="F28" s="285"/>
      <c r="G28" s="690"/>
      <c r="H28" s="691"/>
      <c r="I28" s="692"/>
    </row>
    <row r="29" spans="1:16" x14ac:dyDescent="0.2">
      <c r="A29" s="646"/>
      <c r="B29" s="647"/>
      <c r="C29" s="648"/>
      <c r="D29" s="698"/>
      <c r="E29" s="699"/>
      <c r="F29" s="285"/>
      <c r="G29" s="690"/>
      <c r="H29" s="691"/>
      <c r="I29" s="692"/>
    </row>
    <row r="30" spans="1:16" x14ac:dyDescent="0.2">
      <c r="A30" s="666"/>
      <c r="B30" s="667"/>
      <c r="C30" s="668"/>
      <c r="D30" s="677"/>
      <c r="E30" s="678"/>
      <c r="F30" s="286"/>
      <c r="G30" s="669"/>
      <c r="H30" s="670"/>
      <c r="I30" s="671"/>
    </row>
    <row r="31" spans="1:16" ht="15" customHeight="1" x14ac:dyDescent="0.2">
      <c r="A31" s="616" t="s">
        <v>403</v>
      </c>
      <c r="B31" s="617"/>
      <c r="C31" s="617"/>
      <c r="D31" s="617"/>
      <c r="E31" s="617"/>
      <c r="F31" s="617"/>
      <c r="G31" s="617"/>
      <c r="H31" s="617"/>
      <c r="I31" s="618"/>
    </row>
    <row r="32" spans="1:16" ht="24" x14ac:dyDescent="0.2">
      <c r="A32" s="278"/>
      <c r="B32" s="524" t="s">
        <v>113</v>
      </c>
      <c r="C32" s="523" t="s">
        <v>402</v>
      </c>
      <c r="D32" s="672"/>
      <c r="E32" s="672"/>
      <c r="F32" s="672"/>
      <c r="G32" s="672"/>
      <c r="H32" s="672"/>
      <c r="I32" s="673"/>
    </row>
    <row r="33" spans="1:14" ht="15" customHeight="1" x14ac:dyDescent="0.2">
      <c r="A33" s="279"/>
      <c r="B33" s="525" t="s">
        <v>114</v>
      </c>
      <c r="C33" s="674" t="s">
        <v>579</v>
      </c>
      <c r="D33" s="675"/>
      <c r="E33" s="675"/>
      <c r="F33" s="675"/>
      <c r="G33" s="675"/>
      <c r="H33" s="675"/>
      <c r="I33" s="676"/>
    </row>
    <row r="34" spans="1:14" x14ac:dyDescent="0.2">
      <c r="C34" s="287"/>
      <c r="D34" s="287"/>
      <c r="E34" s="287"/>
      <c r="F34" s="287"/>
      <c r="G34" s="287"/>
      <c r="H34" s="287"/>
      <c r="I34" s="287"/>
    </row>
    <row r="35" spans="1:14" x14ac:dyDescent="0.2">
      <c r="C35" s="287"/>
      <c r="D35" s="287"/>
      <c r="E35" s="287"/>
      <c r="F35" s="287"/>
      <c r="G35" s="287"/>
      <c r="H35" s="287"/>
      <c r="I35" s="287"/>
    </row>
    <row r="36" spans="1:14" ht="18" customHeight="1" x14ac:dyDescent="0.2">
      <c r="A36" s="598" t="s">
        <v>2</v>
      </c>
      <c r="B36" s="598"/>
      <c r="C36" s="598"/>
      <c r="D36" s="598"/>
      <c r="E36" s="598"/>
      <c r="F36" s="598"/>
      <c r="G36" s="598"/>
      <c r="H36" s="598"/>
      <c r="I36" s="598"/>
    </row>
    <row r="37" spans="1:14" ht="25.5" customHeight="1" x14ac:dyDescent="0.2">
      <c r="A37" s="642" t="s">
        <v>534</v>
      </c>
      <c r="B37" s="642"/>
      <c r="C37" s="642"/>
      <c r="D37" s="642" t="s">
        <v>8</v>
      </c>
      <c r="E37" s="642"/>
      <c r="F37" s="522" t="s">
        <v>49</v>
      </c>
      <c r="G37" s="522" t="s">
        <v>404</v>
      </c>
      <c r="H37" s="312" t="s">
        <v>9</v>
      </c>
      <c r="I37" s="522" t="s">
        <v>55</v>
      </c>
    </row>
    <row r="38" spans="1:14" x14ac:dyDescent="0.2">
      <c r="A38" s="595"/>
      <c r="B38" s="596"/>
      <c r="C38" s="597"/>
      <c r="D38" s="649"/>
      <c r="E38" s="650"/>
      <c r="F38" s="288"/>
      <c r="G38" s="289"/>
      <c r="H38" s="290"/>
      <c r="I38" s="243"/>
    </row>
    <row r="39" spans="1:14" x14ac:dyDescent="0.2">
      <c r="A39" s="595"/>
      <c r="B39" s="596"/>
      <c r="C39" s="597"/>
      <c r="D39" s="651"/>
      <c r="E39" s="652"/>
      <c r="F39" s="291"/>
      <c r="G39" s="292"/>
      <c r="H39" s="293"/>
      <c r="I39" s="244"/>
    </row>
    <row r="40" spans="1:14" x14ac:dyDescent="0.2">
      <c r="A40" s="595"/>
      <c r="B40" s="596"/>
      <c r="C40" s="597"/>
      <c r="D40" s="651"/>
      <c r="E40" s="652"/>
      <c r="F40" s="291"/>
      <c r="G40" s="292"/>
      <c r="H40" s="293"/>
      <c r="I40" s="244"/>
    </row>
    <row r="41" spans="1:14" x14ac:dyDescent="0.2">
      <c r="A41" s="680"/>
      <c r="B41" s="681"/>
      <c r="C41" s="682"/>
      <c r="D41" s="651"/>
      <c r="E41" s="652"/>
      <c r="F41" s="291"/>
      <c r="G41" s="292"/>
      <c r="H41" s="294"/>
      <c r="I41" s="244"/>
    </row>
    <row r="42" spans="1:14" x14ac:dyDescent="0.2">
      <c r="A42" s="680"/>
      <c r="B42" s="681"/>
      <c r="C42" s="682"/>
      <c r="D42" s="651"/>
      <c r="E42" s="652"/>
      <c r="F42" s="291"/>
      <c r="G42" s="292"/>
      <c r="H42" s="293"/>
      <c r="I42" s="244"/>
    </row>
    <row r="43" spans="1:14" x14ac:dyDescent="0.2">
      <c r="A43" s="684"/>
      <c r="B43" s="685"/>
      <c r="C43" s="686"/>
      <c r="D43" s="653"/>
      <c r="E43" s="654"/>
      <c r="F43" s="295"/>
      <c r="G43" s="296"/>
      <c r="H43" s="297"/>
      <c r="I43" s="245"/>
    </row>
    <row r="44" spans="1:14" ht="30" customHeight="1" x14ac:dyDescent="0.2">
      <c r="A44" s="679" t="s">
        <v>57</v>
      </c>
      <c r="B44" s="679"/>
      <c r="C44" s="679"/>
      <c r="D44" s="683"/>
      <c r="E44" s="683"/>
      <c r="F44" s="683"/>
      <c r="G44" s="683"/>
      <c r="H44" s="683"/>
      <c r="I44" s="683"/>
    </row>
    <row r="45" spans="1:14" ht="25.5" customHeight="1" x14ac:dyDescent="0.2">
      <c r="A45" s="665" t="s">
        <v>580</v>
      </c>
      <c r="B45" s="665"/>
      <c r="C45" s="665"/>
      <c r="D45" s="665"/>
      <c r="E45" s="665"/>
      <c r="F45" s="665"/>
      <c r="G45" s="665"/>
      <c r="H45" s="665"/>
      <c r="I45" s="665"/>
      <c r="N45" s="277"/>
    </row>
    <row r="46" spans="1:14" x14ac:dyDescent="0.2">
      <c r="C46" s="298"/>
      <c r="D46" s="299"/>
      <c r="E46" s="299"/>
      <c r="F46" s="299"/>
      <c r="G46" s="299"/>
      <c r="H46" s="299"/>
      <c r="I46" s="299"/>
    </row>
    <row r="47" spans="1:14" x14ac:dyDescent="0.2">
      <c r="C47" s="298"/>
      <c r="D47" s="299"/>
      <c r="E47" s="299"/>
      <c r="F47" s="299"/>
      <c r="G47" s="299"/>
      <c r="H47" s="299"/>
      <c r="I47" s="299"/>
    </row>
    <row r="48" spans="1:14" ht="17.100000000000001" customHeight="1" x14ac:dyDescent="0.25">
      <c r="A48" s="657" t="s">
        <v>17</v>
      </c>
      <c r="B48" s="657"/>
      <c r="C48" s="657"/>
      <c r="D48" s="424"/>
      <c r="E48" s="424"/>
      <c r="F48" s="425"/>
      <c r="G48" s="662" t="s">
        <v>74</v>
      </c>
      <c r="H48" s="662"/>
      <c r="I48" s="662"/>
    </row>
    <row r="49" spans="1:9" ht="18.75" customHeight="1" x14ac:dyDescent="0.25">
      <c r="A49" s="658"/>
      <c r="B49" s="658"/>
      <c r="C49" s="658"/>
      <c r="D49" s="424"/>
      <c r="E49" s="424"/>
      <c r="F49" s="426"/>
      <c r="G49" s="427"/>
      <c r="H49" s="427"/>
      <c r="I49" s="428"/>
    </row>
    <row r="50" spans="1:9" ht="15" customHeight="1" x14ac:dyDescent="0.2">
      <c r="A50" s="659" t="s">
        <v>64</v>
      </c>
      <c r="B50" s="659"/>
      <c r="C50" s="659"/>
      <c r="D50" s="301"/>
      <c r="E50" s="300"/>
      <c r="F50" s="10"/>
      <c r="G50" s="10"/>
      <c r="H50" s="10"/>
      <c r="I50" s="526" t="s">
        <v>64</v>
      </c>
    </row>
    <row r="51" spans="1:9" ht="15" customHeight="1" x14ac:dyDescent="0.2">
      <c r="C51" s="301"/>
      <c r="D51" s="301"/>
      <c r="E51" s="300"/>
      <c r="F51" s="10"/>
      <c r="G51" s="10"/>
      <c r="H51" s="10"/>
      <c r="I51" s="10"/>
    </row>
    <row r="52" spans="1:9" ht="15" customHeight="1" x14ac:dyDescent="0.2">
      <c r="A52" s="660" t="s">
        <v>405</v>
      </c>
      <c r="B52" s="660"/>
      <c r="C52" s="660"/>
      <c r="D52" s="660"/>
      <c r="E52" s="660"/>
      <c r="F52" s="10"/>
      <c r="G52" s="10"/>
      <c r="H52" s="10"/>
      <c r="I52" s="10"/>
    </row>
    <row r="53" spans="1:9" ht="20.25" customHeight="1" x14ac:dyDescent="0.2">
      <c r="A53" s="664"/>
      <c r="B53" s="664"/>
      <c r="C53" s="664"/>
      <c r="D53" s="300"/>
      <c r="E53" s="300"/>
      <c r="F53" s="10"/>
      <c r="G53" s="10"/>
      <c r="H53" s="663"/>
      <c r="I53" s="663"/>
    </row>
    <row r="54" spans="1:9" ht="15" customHeight="1" x14ac:dyDescent="0.2">
      <c r="A54" s="661" t="s">
        <v>69</v>
      </c>
      <c r="B54" s="661"/>
      <c r="C54" s="661"/>
      <c r="D54" s="10"/>
      <c r="E54" s="10"/>
      <c r="F54" s="10"/>
      <c r="G54" s="10"/>
      <c r="H54" s="10" t="s">
        <v>71</v>
      </c>
      <c r="I54" s="10"/>
    </row>
    <row r="55" spans="1:9" ht="18.75" customHeight="1" x14ac:dyDescent="0.2">
      <c r="A55" s="664"/>
      <c r="B55" s="664"/>
      <c r="C55" s="664"/>
      <c r="D55" s="300"/>
      <c r="E55" s="300"/>
      <c r="F55" s="10"/>
      <c r="G55" s="10"/>
      <c r="H55" s="663"/>
      <c r="I55" s="663"/>
    </row>
    <row r="56" spans="1:9" x14ac:dyDescent="0.2">
      <c r="A56" s="661" t="s">
        <v>69</v>
      </c>
      <c r="B56" s="661"/>
      <c r="C56" s="661"/>
      <c r="D56" s="10"/>
      <c r="E56" s="10"/>
      <c r="F56" s="10"/>
      <c r="G56" s="10"/>
      <c r="H56" s="10" t="s">
        <v>71</v>
      </c>
      <c r="I56" s="10"/>
    </row>
    <row r="57" spans="1:9" ht="21" customHeight="1" x14ac:dyDescent="0.2">
      <c r="F57" s="302"/>
    </row>
    <row r="58" spans="1:9" ht="24" customHeight="1" x14ac:dyDescent="0.2">
      <c r="A58" s="655" t="s">
        <v>489</v>
      </c>
      <c r="B58" s="655"/>
      <c r="C58" s="655"/>
      <c r="D58" s="655"/>
      <c r="E58" s="655"/>
      <c r="F58" s="655"/>
      <c r="G58" s="655"/>
      <c r="H58" s="655"/>
      <c r="I58" s="655"/>
    </row>
    <row r="59" spans="1:9" ht="30" customHeight="1" x14ac:dyDescent="0.2">
      <c r="A59" s="656"/>
      <c r="B59" s="656"/>
      <c r="C59" s="656"/>
      <c r="D59" s="656"/>
      <c r="E59" s="656"/>
      <c r="F59" s="656"/>
      <c r="G59" s="656"/>
      <c r="H59" s="656"/>
      <c r="I59" s="656"/>
    </row>
    <row r="60" spans="1:9" x14ac:dyDescent="0.2">
      <c r="C60" s="277"/>
    </row>
  </sheetData>
  <sheetProtection algorithmName="SHA-512" hashValue="G3zcOAtMSF5iCIgiAb4SVtVQjdARYq9EQOJ9D6vKPalqltOUJvbEpdSuUf32VgOULfBgJMnXuhJ0QT+lcZ+Z2g==" saltValue="rMTb9AWOCa0d25+wHJY39g==" spinCount="100000" sheet="1" objects="1" scenarios="1"/>
  <mergeCells count="83">
    <mergeCell ref="A24:C24"/>
    <mergeCell ref="G26:I26"/>
    <mergeCell ref="G29:I29"/>
    <mergeCell ref="G28:I28"/>
    <mergeCell ref="D24:F24"/>
    <mergeCell ref="D25:E25"/>
    <mergeCell ref="D27:E27"/>
    <mergeCell ref="D29:E29"/>
    <mergeCell ref="G24:I24"/>
    <mergeCell ref="D26:E26"/>
    <mergeCell ref="D28:E28"/>
    <mergeCell ref="G27:I27"/>
    <mergeCell ref="A45:I45"/>
    <mergeCell ref="A30:C30"/>
    <mergeCell ref="A39:C39"/>
    <mergeCell ref="A40:C40"/>
    <mergeCell ref="D40:E40"/>
    <mergeCell ref="G30:I30"/>
    <mergeCell ref="D32:I32"/>
    <mergeCell ref="A36:I36"/>
    <mergeCell ref="C33:I33"/>
    <mergeCell ref="D30:E30"/>
    <mergeCell ref="A44:C44"/>
    <mergeCell ref="A41:C41"/>
    <mergeCell ref="A42:C42"/>
    <mergeCell ref="D44:I44"/>
    <mergeCell ref="A43:C43"/>
    <mergeCell ref="D37:E37"/>
    <mergeCell ref="A58:I58"/>
    <mergeCell ref="A59:I59"/>
    <mergeCell ref="A48:C48"/>
    <mergeCell ref="A49:C49"/>
    <mergeCell ref="A50:C50"/>
    <mergeCell ref="A52:E52"/>
    <mergeCell ref="A56:C56"/>
    <mergeCell ref="G48:I48"/>
    <mergeCell ref="H53:I53"/>
    <mergeCell ref="H55:I55"/>
    <mergeCell ref="A53:C53"/>
    <mergeCell ref="A54:C54"/>
    <mergeCell ref="A55:C55"/>
    <mergeCell ref="D38:E38"/>
    <mergeCell ref="D39:E39"/>
    <mergeCell ref="D41:E41"/>
    <mergeCell ref="D42:E42"/>
    <mergeCell ref="D43:E43"/>
    <mergeCell ref="A37:C37"/>
    <mergeCell ref="A25:C25"/>
    <mergeCell ref="A26:C26"/>
    <mergeCell ref="A28:C28"/>
    <mergeCell ref="A29:C29"/>
    <mergeCell ref="A27:C27"/>
    <mergeCell ref="F19:I20"/>
    <mergeCell ref="G25:I25"/>
    <mergeCell ref="D18:I18"/>
    <mergeCell ref="D11:E11"/>
    <mergeCell ref="D12:E12"/>
    <mergeCell ref="D15:E15"/>
    <mergeCell ref="D16:E16"/>
    <mergeCell ref="D17:E17"/>
    <mergeCell ref="F11:I11"/>
    <mergeCell ref="F12:I12"/>
    <mergeCell ref="F15:I15"/>
    <mergeCell ref="F16:I16"/>
    <mergeCell ref="F17:I17"/>
    <mergeCell ref="D13:E13"/>
    <mergeCell ref="F13:I13"/>
    <mergeCell ref="A8:C8"/>
    <mergeCell ref="D8:I8"/>
    <mergeCell ref="L19:P23"/>
    <mergeCell ref="A38:C38"/>
    <mergeCell ref="A6:I6"/>
    <mergeCell ref="A7:C7"/>
    <mergeCell ref="A9:C9"/>
    <mergeCell ref="A10:C10"/>
    <mergeCell ref="A11:C20"/>
    <mergeCell ref="D7:I7"/>
    <mergeCell ref="D9:I9"/>
    <mergeCell ref="D10:I10"/>
    <mergeCell ref="D14:E14"/>
    <mergeCell ref="F14:I14"/>
    <mergeCell ref="A23:I23"/>
    <mergeCell ref="A31:I31"/>
  </mergeCells>
  <dataValidations xWindow="596" yWindow="645" count="12">
    <dataValidation type="whole" allowBlank="1" showInputMessage="1" showErrorMessage="1" error="Format unosa je broj!" sqref="D10" xr:uid="{00000000-0002-0000-0100-000002000000}">
      <formula1>0</formula1>
      <formula2>999999999999</formula2>
    </dataValidation>
    <dataValidation allowBlank="1" showInputMessage="1" showErrorMessage="1" prompt="Obavezno upisati datum (bez točke iza godine) iz bilance koja se dostavlja kao prilog ili sa stanjem zadnjeg dana u mjesecu, ne starijim od 60 dana od datuma zahtjeva za obradu " sqref="I49" xr:uid="{00000000-0002-0000-0100-000003000000}"/>
    <dataValidation allowBlank="1" showInputMessage="1" showErrorMessage="1" prompt="Upisati naziv vlasnika" sqref="F25:F30 F12:I17" xr:uid="{00000000-0002-0000-0100-000005000000}"/>
    <dataValidation allowBlank="1" showInputMessage="1" showErrorMessage="1" prompt="Upisati rok otplate za kredit (broj mjeseci, godina), odnosno rok važenja za garanciju" sqref="H38:H43" xr:uid="{00000000-0002-0000-0100-000007000000}"/>
    <dataValidation allowBlank="1" showInputMessage="1" showErrorMessage="1" prompt="Odabrati vrste plasmana koji će se koristiti iz Okvirnog zaduženja" sqref="D44:I44" xr:uid="{00000000-0002-0000-0100-000008000000}"/>
    <dataValidation allowBlank="1" showInputMessage="1" showErrorMessage="1" prompt="Upisati naziv povezanog poslovnog subjekta" sqref="A31:B31" xr:uid="{00000000-0002-0000-0100-000009000000}"/>
    <dataValidation allowBlank="1" showInputMessage="1" showErrorMessage="1" prompt="Upisati postotak vlasništva" sqref="D25:E30 D12:E17" xr:uid="{66806A46-C9F2-4555-8242-544967F6DC58}"/>
    <dataValidation allowBlank="1" showInputMessage="1" showErrorMessage="1" prompt="Navesti nazive društava obuhvaćenih konsolidacijom" sqref="D32:I32" xr:uid="{17750117-5F99-4FE2-A3AE-9BD625C77278}"/>
    <dataValidation allowBlank="1" showInputMessage="1" showErrorMessage="1" prompt="Upisati naziv povezanog društva" sqref="A25:C30" xr:uid="{17C3387C-5961-4525-95BE-901AD484D834}"/>
    <dataValidation allowBlank="1" showInputMessage="1" showErrorMessage="1" prompt="Navesti glavnu djelatnost koju društvo obavlja" sqref="G25:I30" xr:uid="{9300BC72-32A1-4DCA-9C6F-4B86B5755593}"/>
    <dataValidation allowBlank="1" showInputMessage="1" showErrorMessage="1" prompt="Upisati iznose u 000 EUR" sqref="F38:F43" xr:uid="{8C597E3E-3712-4339-8CF1-808222B1A759}"/>
    <dataValidation allowBlank="1" showInputMessage="1" showErrorMessage="1" prompt="Opisati čime se društvo bavi" sqref="D8:I8" xr:uid="{8E9BB266-292B-44B4-86D9-FC1EC78F3655}"/>
  </dataValidations>
  <pageMargins left="0.25" right="0.25" top="0.75" bottom="0.75" header="0.3" footer="0.3"/>
  <pageSetup paperSize="9" scale="81" fitToHeight="0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3</xdr:col>
                    <xdr:colOff>114300</xdr:colOff>
                    <xdr:row>43</xdr:row>
                    <xdr:rowOff>66675</xdr:rowOff>
                  </from>
                  <to>
                    <xdr:col>5</xdr:col>
                    <xdr:colOff>209550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5</xdr:col>
                    <xdr:colOff>295275</xdr:colOff>
                    <xdr:row>43</xdr:row>
                    <xdr:rowOff>38100</xdr:rowOff>
                  </from>
                  <to>
                    <xdr:col>5</xdr:col>
                    <xdr:colOff>1362075</xdr:colOff>
                    <xdr:row>43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5</xdr:col>
                    <xdr:colOff>1619250</xdr:colOff>
                    <xdr:row>43</xdr:row>
                    <xdr:rowOff>57150</xdr:rowOff>
                  </from>
                  <to>
                    <xdr:col>6</xdr:col>
                    <xdr:colOff>1095375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6</xdr:col>
                    <xdr:colOff>1190625</xdr:colOff>
                    <xdr:row>43</xdr:row>
                    <xdr:rowOff>57150</xdr:rowOff>
                  </from>
                  <to>
                    <xdr:col>6</xdr:col>
                    <xdr:colOff>2105025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9" name="Check Box 15">
              <controlPr defaultSize="0" autoFill="0" autoLine="0" autoPict="0">
                <anchor moveWithCells="1">
                  <from>
                    <xdr:col>6</xdr:col>
                    <xdr:colOff>2276475</xdr:colOff>
                    <xdr:row>43</xdr:row>
                    <xdr:rowOff>47625</xdr:rowOff>
                  </from>
                  <to>
                    <xdr:col>7</xdr:col>
                    <xdr:colOff>428625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43</xdr:row>
                    <xdr:rowOff>28575</xdr:rowOff>
                  </from>
                  <to>
                    <xdr:col>8</xdr:col>
                    <xdr:colOff>76200</xdr:colOff>
                    <xdr:row>43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96" yWindow="645" count="5">
        <x14:dataValidation type="list" allowBlank="1" showInputMessage="1" showErrorMessage="1" xr:uid="{00000000-0002-0000-0100-00000F000000}">
          <x14:formula1>
            <xm:f>'C:\Users\hrasdb\AppData\Local\Temp\7\notes5A3121\[Obrazac zahtjeva i pripadajuće tablice_v1_2019.xlsx]Liste'!#REF!</xm:f>
          </x14:formula1>
          <xm:sqref>D22</xm:sqref>
        </x14:dataValidation>
        <x14:dataValidation type="list" allowBlank="1" showInputMessage="1" showErrorMessage="1" xr:uid="{7429667A-75DB-4B79-ADDF-477E5B69CA19}">
          <x14:formula1>
            <xm:f>Liste!$C$2:$C$7</xm:f>
          </x14:formula1>
          <xm:sqref>D38:E43</xm:sqref>
        </x14:dataValidation>
        <x14:dataValidation type="list" allowBlank="1" showInputMessage="1" showErrorMessage="1" xr:uid="{10170B32-88DD-4425-A4D2-21C2F39C0588}">
          <x14:formula1>
            <xm:f>Liste!$D$2:$D$7</xm:f>
          </x14:formula1>
          <xm:sqref>I38:I43</xm:sqref>
        </x14:dataValidation>
        <x14:dataValidation type="list" allowBlank="1" showInputMessage="1" showErrorMessage="1" prompt="Označiti odgovor x" xr:uid="{E665CC3C-5407-49D8-A885-ED95D4F14029}">
          <x14:formula1>
            <xm:f>Liste!$H$2</xm:f>
          </x14:formula1>
          <xm:sqref>D19:D20 A32:A33</xm:sqref>
        </x14:dataValidation>
        <x14:dataValidation type="list" allowBlank="1" showInputMessage="1" showErrorMessage="1" xr:uid="{DCDF2187-F32C-4ED7-9C97-6E7523EBF98A}">
          <x14:formula1>
            <xm:f>Liste!$B$2:$B$10</xm:f>
          </x14:formula1>
          <xm:sqref>A38:C43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F7F9-8C83-473A-A576-A87E89B889D5}">
  <sheetPr>
    <tabColor rgb="FFFEE600"/>
    <pageSetUpPr fitToPage="1"/>
  </sheetPr>
  <dimension ref="A1:S43"/>
  <sheetViews>
    <sheetView showGridLines="0" zoomScale="90" zoomScaleNormal="90" workbookViewId="0">
      <selection sqref="A1:B1"/>
    </sheetView>
  </sheetViews>
  <sheetFormatPr defaultColWidth="9.140625" defaultRowHeight="12" x14ac:dyDescent="0.2"/>
  <cols>
    <col min="1" max="1" width="2.7109375" style="10" customWidth="1"/>
    <col min="2" max="2" width="25.7109375" style="10" customWidth="1"/>
    <col min="3" max="5" width="14.7109375" style="10" customWidth="1"/>
    <col min="6" max="6" width="9.42578125" style="10" customWidth="1"/>
    <col min="7" max="7" width="14.7109375" style="10" customWidth="1"/>
    <col min="8" max="8" width="9.7109375" style="10" customWidth="1"/>
    <col min="9" max="9" width="12.28515625" style="10" customWidth="1"/>
    <col min="10" max="12" width="13.7109375" style="10" customWidth="1"/>
    <col min="13" max="13" width="13.28515625" style="10" customWidth="1"/>
    <col min="14" max="15" width="14.140625" style="10" customWidth="1"/>
    <col min="16" max="16" width="8.7109375" style="28" bestFit="1" customWidth="1"/>
    <col min="17" max="16384" width="9.140625" style="10"/>
  </cols>
  <sheetData>
    <row r="1" spans="1:19" s="3" customFormat="1" ht="15" customHeight="1" x14ac:dyDescent="0.25">
      <c r="A1" s="718" t="s">
        <v>73</v>
      </c>
      <c r="B1" s="719"/>
      <c r="C1" s="720" t="str">
        <f>IF(AND('Podaci i zahtjev'!D7=""),"",'Podaci i zahtjev'!D7)</f>
        <v/>
      </c>
      <c r="D1" s="720"/>
      <c r="E1" s="720"/>
      <c r="F1" s="720"/>
      <c r="G1" s="29"/>
      <c r="H1" s="29"/>
      <c r="I1" s="29"/>
      <c r="J1" s="29"/>
      <c r="K1" s="29"/>
      <c r="L1" s="30"/>
      <c r="M1" s="6"/>
      <c r="P1" s="19"/>
    </row>
    <row r="2" spans="1:19" ht="15" customHeight="1" x14ac:dyDescent="0.2">
      <c r="A2" s="724" t="s">
        <v>130</v>
      </c>
      <c r="B2" s="724"/>
      <c r="C2" s="315" t="str">
        <f>IF(AND('Podaci i zahtjev'!I49=""),"",'Podaci i zahtjev'!I49)</f>
        <v/>
      </c>
      <c r="D2" s="11"/>
      <c r="E2" s="11"/>
      <c r="F2" s="29"/>
      <c r="G2" s="29"/>
      <c r="H2" s="29"/>
      <c r="I2" s="29"/>
      <c r="J2" s="29"/>
      <c r="K2" s="29"/>
      <c r="L2" s="20"/>
      <c r="M2" s="31"/>
      <c r="N2" s="3"/>
      <c r="O2" s="3"/>
      <c r="P2" s="19"/>
    </row>
    <row r="3" spans="1:19" x14ac:dyDescent="0.2">
      <c r="A3" s="11"/>
      <c r="B3" s="11"/>
      <c r="C3" s="11"/>
      <c r="D3" s="11"/>
      <c r="E3" s="11"/>
      <c r="F3" s="29"/>
      <c r="G3" s="29"/>
      <c r="H3" s="29"/>
      <c r="I3" s="29"/>
      <c r="J3" s="29"/>
      <c r="K3" s="29"/>
      <c r="L3" s="20"/>
      <c r="M3" s="31"/>
      <c r="N3" s="3"/>
      <c r="O3" s="3"/>
      <c r="P3" s="19"/>
    </row>
    <row r="4" spans="1:19" ht="18" customHeight="1" x14ac:dyDescent="0.2">
      <c r="A4" s="710" t="s">
        <v>542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2"/>
    </row>
    <row r="5" spans="1:19" s="3" customFormat="1" ht="18" customHeight="1" x14ac:dyDescent="0.25">
      <c r="A5" s="700" t="s">
        <v>24</v>
      </c>
      <c r="B5" s="703" t="s">
        <v>492</v>
      </c>
      <c r="C5" s="703" t="s">
        <v>33</v>
      </c>
      <c r="D5" s="703"/>
      <c r="E5" s="703"/>
      <c r="F5" s="703"/>
      <c r="G5" s="701" t="s">
        <v>491</v>
      </c>
      <c r="H5" s="702"/>
      <c r="I5" s="727" t="s">
        <v>70</v>
      </c>
      <c r="J5" s="729" t="s">
        <v>524</v>
      </c>
      <c r="K5" s="729"/>
      <c r="L5" s="730"/>
      <c r="M5" s="703" t="s">
        <v>127</v>
      </c>
      <c r="N5" s="703" t="s">
        <v>128</v>
      </c>
      <c r="O5" s="703" t="s">
        <v>129</v>
      </c>
      <c r="P5" s="725" t="s">
        <v>23</v>
      </c>
    </row>
    <row r="6" spans="1:19" s="3" customFormat="1" ht="18" customHeight="1" x14ac:dyDescent="0.2">
      <c r="A6" s="700"/>
      <c r="B6" s="703"/>
      <c r="C6" s="333" t="str">
        <f>IFERROR((YEAR(C2)-2)," ")</f>
        <v xml:space="preserve"> </v>
      </c>
      <c r="D6" s="321" t="s">
        <v>23</v>
      </c>
      <c r="E6" s="333" t="str">
        <f>IFERROR((YEAR(C2)-1)," ")</f>
        <v xml:space="preserve"> </v>
      </c>
      <c r="F6" s="321" t="s">
        <v>23</v>
      </c>
      <c r="G6" s="557" t="str">
        <f>$C$2</f>
        <v/>
      </c>
      <c r="H6" s="321" t="s">
        <v>23</v>
      </c>
      <c r="I6" s="728"/>
      <c r="J6" s="322" t="s">
        <v>26</v>
      </c>
      <c r="K6" s="320" t="s">
        <v>27</v>
      </c>
      <c r="L6" s="320" t="s">
        <v>28</v>
      </c>
      <c r="M6" s="703"/>
      <c r="N6" s="703"/>
      <c r="O6" s="703"/>
      <c r="P6" s="726"/>
      <c r="S6" s="35"/>
    </row>
    <row r="7" spans="1:19" x14ac:dyDescent="0.2">
      <c r="A7" s="46">
        <v>1</v>
      </c>
      <c r="B7" s="47"/>
      <c r="C7" s="48"/>
      <c r="D7" s="316" t="str">
        <f>IFERROR(C7/$C$18," ")</f>
        <v xml:space="preserve"> </v>
      </c>
      <c r="E7" s="48"/>
      <c r="F7" s="316" t="str">
        <f t="shared" ref="F7:F18" si="0">IFERROR(E7/$E$18," ")</f>
        <v xml:space="preserve"> </v>
      </c>
      <c r="G7" s="48"/>
      <c r="H7" s="316" t="str">
        <f t="shared" ref="H7:H18" si="1">IFERROR(G7/$G$18," ")</f>
        <v xml:space="preserve"> </v>
      </c>
      <c r="I7" s="49"/>
      <c r="J7" s="50"/>
      <c r="K7" s="48"/>
      <c r="L7" s="48"/>
      <c r="M7" s="552">
        <f>SUM(J7:L7)</f>
        <v>0</v>
      </c>
      <c r="N7" s="48"/>
      <c r="O7" s="552">
        <f t="shared" ref="O7:O17" si="2">M7+N7</f>
        <v>0</v>
      </c>
      <c r="P7" s="554" t="str">
        <f t="shared" ref="P7:P17" si="3">IFERROR(O7/$O$18," ")</f>
        <v xml:space="preserve"> </v>
      </c>
      <c r="Q7" s="14"/>
    </row>
    <row r="8" spans="1:19" x14ac:dyDescent="0.2">
      <c r="A8" s="51">
        <v>2</v>
      </c>
      <c r="B8" s="52"/>
      <c r="C8" s="48"/>
      <c r="D8" s="316" t="str">
        <f>IFERROR(C8/$C$18," ")</f>
        <v xml:space="preserve"> </v>
      </c>
      <c r="E8" s="48"/>
      <c r="F8" s="316" t="str">
        <f t="shared" si="0"/>
        <v xml:space="preserve"> </v>
      </c>
      <c r="G8" s="53"/>
      <c r="H8" s="316" t="str">
        <f>IFERROR(G8/$G$18," ")</f>
        <v xml:space="preserve"> </v>
      </c>
      <c r="I8" s="49"/>
      <c r="J8" s="54"/>
      <c r="K8" s="53"/>
      <c r="L8" s="53"/>
      <c r="M8" s="552">
        <f t="shared" ref="M8:M17" si="4">SUM(J8:L8)</f>
        <v>0</v>
      </c>
      <c r="N8" s="53"/>
      <c r="O8" s="552">
        <f>M8+N8</f>
        <v>0</v>
      </c>
      <c r="P8" s="554" t="str">
        <f>IFERROR(O8/$O$18," ")</f>
        <v xml:space="preserve"> </v>
      </c>
      <c r="Q8" s="14"/>
    </row>
    <row r="9" spans="1:19" x14ac:dyDescent="0.2">
      <c r="A9" s="51">
        <v>3</v>
      </c>
      <c r="B9" s="52"/>
      <c r="C9" s="48"/>
      <c r="D9" s="316" t="str">
        <f t="shared" ref="D9:D16" si="5">IFERROR(C9/$C$18," ")</f>
        <v xml:space="preserve"> </v>
      </c>
      <c r="E9" s="48"/>
      <c r="F9" s="316" t="str">
        <f t="shared" si="0"/>
        <v xml:space="preserve"> </v>
      </c>
      <c r="G9" s="53"/>
      <c r="H9" s="316" t="str">
        <f t="shared" si="1"/>
        <v xml:space="preserve"> </v>
      </c>
      <c r="I9" s="49"/>
      <c r="J9" s="54"/>
      <c r="K9" s="53"/>
      <c r="L9" s="53"/>
      <c r="M9" s="552">
        <f t="shared" si="4"/>
        <v>0</v>
      </c>
      <c r="N9" s="53"/>
      <c r="O9" s="552">
        <f t="shared" si="2"/>
        <v>0</v>
      </c>
      <c r="P9" s="554" t="str">
        <f t="shared" si="3"/>
        <v xml:space="preserve"> </v>
      </c>
      <c r="Q9" s="14"/>
    </row>
    <row r="10" spans="1:19" x14ac:dyDescent="0.2">
      <c r="A10" s="51">
        <v>4</v>
      </c>
      <c r="B10" s="52"/>
      <c r="C10" s="48"/>
      <c r="D10" s="316" t="str">
        <f t="shared" si="5"/>
        <v xml:space="preserve"> </v>
      </c>
      <c r="E10" s="48"/>
      <c r="F10" s="316" t="str">
        <f t="shared" si="0"/>
        <v xml:space="preserve"> </v>
      </c>
      <c r="G10" s="53"/>
      <c r="H10" s="316" t="str">
        <f t="shared" si="1"/>
        <v xml:space="preserve"> </v>
      </c>
      <c r="I10" s="49"/>
      <c r="J10" s="54"/>
      <c r="K10" s="53"/>
      <c r="L10" s="53"/>
      <c r="M10" s="552">
        <f t="shared" si="4"/>
        <v>0</v>
      </c>
      <c r="N10" s="53"/>
      <c r="O10" s="552">
        <f t="shared" si="2"/>
        <v>0</v>
      </c>
      <c r="P10" s="554" t="str">
        <f t="shared" si="3"/>
        <v xml:space="preserve"> </v>
      </c>
      <c r="Q10" s="14"/>
    </row>
    <row r="11" spans="1:19" x14ac:dyDescent="0.2">
      <c r="A11" s="51">
        <v>5</v>
      </c>
      <c r="B11" s="52"/>
      <c r="C11" s="48"/>
      <c r="D11" s="316" t="str">
        <f t="shared" si="5"/>
        <v xml:space="preserve"> </v>
      </c>
      <c r="E11" s="48"/>
      <c r="F11" s="316" t="str">
        <f t="shared" si="0"/>
        <v xml:space="preserve"> </v>
      </c>
      <c r="G11" s="53"/>
      <c r="H11" s="316" t="str">
        <f t="shared" si="1"/>
        <v xml:space="preserve"> </v>
      </c>
      <c r="I11" s="49"/>
      <c r="J11" s="54"/>
      <c r="K11" s="53"/>
      <c r="L11" s="53"/>
      <c r="M11" s="552">
        <f t="shared" si="4"/>
        <v>0</v>
      </c>
      <c r="N11" s="53"/>
      <c r="O11" s="552">
        <f t="shared" si="2"/>
        <v>0</v>
      </c>
      <c r="P11" s="554" t="str">
        <f t="shared" si="3"/>
        <v xml:space="preserve"> </v>
      </c>
      <c r="Q11" s="14"/>
    </row>
    <row r="12" spans="1:19" x14ac:dyDescent="0.2">
      <c r="A12" s="51">
        <v>6</v>
      </c>
      <c r="B12" s="52"/>
      <c r="C12" s="48"/>
      <c r="D12" s="316" t="str">
        <f t="shared" si="5"/>
        <v xml:space="preserve"> </v>
      </c>
      <c r="E12" s="48"/>
      <c r="F12" s="316" t="str">
        <f t="shared" si="0"/>
        <v xml:space="preserve"> </v>
      </c>
      <c r="G12" s="53"/>
      <c r="H12" s="316" t="str">
        <f t="shared" si="1"/>
        <v xml:space="preserve"> </v>
      </c>
      <c r="I12" s="49"/>
      <c r="J12" s="54"/>
      <c r="K12" s="53"/>
      <c r="L12" s="53"/>
      <c r="M12" s="552">
        <f t="shared" si="4"/>
        <v>0</v>
      </c>
      <c r="N12" s="53"/>
      <c r="O12" s="552">
        <f t="shared" si="2"/>
        <v>0</v>
      </c>
      <c r="P12" s="554" t="str">
        <f>IFERROR(O12/$O$18," ")</f>
        <v xml:space="preserve"> </v>
      </c>
      <c r="Q12" s="14"/>
    </row>
    <row r="13" spans="1:19" x14ac:dyDescent="0.2">
      <c r="A13" s="51">
        <v>7</v>
      </c>
      <c r="B13" s="52"/>
      <c r="C13" s="48"/>
      <c r="D13" s="316" t="str">
        <f t="shared" si="5"/>
        <v xml:space="preserve"> </v>
      </c>
      <c r="E13" s="48"/>
      <c r="F13" s="316" t="str">
        <f t="shared" si="0"/>
        <v xml:space="preserve"> </v>
      </c>
      <c r="G13" s="53"/>
      <c r="H13" s="316" t="str">
        <f t="shared" si="1"/>
        <v xml:space="preserve"> </v>
      </c>
      <c r="I13" s="49"/>
      <c r="J13" s="54"/>
      <c r="K13" s="53"/>
      <c r="L13" s="53"/>
      <c r="M13" s="552">
        <f t="shared" si="4"/>
        <v>0</v>
      </c>
      <c r="N13" s="53"/>
      <c r="O13" s="552">
        <f t="shared" si="2"/>
        <v>0</v>
      </c>
      <c r="P13" s="554" t="str">
        <f t="shared" si="3"/>
        <v xml:space="preserve"> </v>
      </c>
      <c r="Q13" s="14"/>
    </row>
    <row r="14" spans="1:19" x14ac:dyDescent="0.2">
      <c r="A14" s="46">
        <v>8</v>
      </c>
      <c r="B14" s="55"/>
      <c r="C14" s="48"/>
      <c r="D14" s="316" t="str">
        <f t="shared" si="5"/>
        <v xml:space="preserve"> </v>
      </c>
      <c r="E14" s="48"/>
      <c r="F14" s="316" t="str">
        <f t="shared" si="0"/>
        <v xml:space="preserve"> </v>
      </c>
      <c r="G14" s="56"/>
      <c r="H14" s="316" t="str">
        <f t="shared" si="1"/>
        <v xml:space="preserve"> </v>
      </c>
      <c r="I14" s="49"/>
      <c r="J14" s="57"/>
      <c r="K14" s="56"/>
      <c r="L14" s="56"/>
      <c r="M14" s="552">
        <f t="shared" si="4"/>
        <v>0</v>
      </c>
      <c r="N14" s="56"/>
      <c r="O14" s="552">
        <f t="shared" si="2"/>
        <v>0</v>
      </c>
      <c r="P14" s="554" t="str">
        <f t="shared" si="3"/>
        <v xml:space="preserve"> </v>
      </c>
      <c r="Q14" s="14"/>
    </row>
    <row r="15" spans="1:19" x14ac:dyDescent="0.2">
      <c r="A15" s="51">
        <v>9</v>
      </c>
      <c r="B15" s="55"/>
      <c r="C15" s="48"/>
      <c r="D15" s="316" t="str">
        <f t="shared" si="5"/>
        <v xml:space="preserve"> </v>
      </c>
      <c r="E15" s="48"/>
      <c r="F15" s="316" t="str">
        <f t="shared" si="0"/>
        <v xml:space="preserve"> </v>
      </c>
      <c r="G15" s="56"/>
      <c r="H15" s="316" t="str">
        <f t="shared" si="1"/>
        <v xml:space="preserve"> </v>
      </c>
      <c r="I15" s="49"/>
      <c r="J15" s="57"/>
      <c r="K15" s="56"/>
      <c r="L15" s="56"/>
      <c r="M15" s="552">
        <f t="shared" si="4"/>
        <v>0</v>
      </c>
      <c r="N15" s="56"/>
      <c r="O15" s="552">
        <f t="shared" si="2"/>
        <v>0</v>
      </c>
      <c r="P15" s="554" t="str">
        <f t="shared" si="3"/>
        <v xml:space="preserve"> </v>
      </c>
      <c r="Q15" s="14"/>
    </row>
    <row r="16" spans="1:19" x14ac:dyDescent="0.2">
      <c r="A16" s="51">
        <v>10</v>
      </c>
      <c r="B16" s="58" t="s">
        <v>143</v>
      </c>
      <c r="C16" s="48"/>
      <c r="D16" s="316" t="str">
        <f t="shared" si="5"/>
        <v xml:space="preserve"> </v>
      </c>
      <c r="E16" s="48"/>
      <c r="F16" s="316" t="str">
        <f t="shared" si="0"/>
        <v xml:space="preserve"> </v>
      </c>
      <c r="G16" s="56"/>
      <c r="H16" s="316" t="str">
        <f t="shared" si="1"/>
        <v xml:space="preserve"> </v>
      </c>
      <c r="I16" s="49"/>
      <c r="J16" s="57"/>
      <c r="K16" s="56"/>
      <c r="L16" s="56"/>
      <c r="M16" s="552">
        <f t="shared" si="4"/>
        <v>0</v>
      </c>
      <c r="N16" s="56"/>
      <c r="O16" s="552">
        <f t="shared" si="2"/>
        <v>0</v>
      </c>
      <c r="P16" s="554" t="str">
        <f t="shared" si="3"/>
        <v xml:space="preserve"> </v>
      </c>
      <c r="Q16" s="14"/>
    </row>
    <row r="17" spans="1:17" x14ac:dyDescent="0.2">
      <c r="A17" s="51">
        <v>11</v>
      </c>
      <c r="B17" s="58" t="s">
        <v>142</v>
      </c>
      <c r="C17" s="48"/>
      <c r="D17" s="317" t="str">
        <f>IFERROR(C17/$C$18," ")</f>
        <v xml:space="preserve"> </v>
      </c>
      <c r="E17" s="59"/>
      <c r="F17" s="317" t="str">
        <f t="shared" si="0"/>
        <v xml:space="preserve"> </v>
      </c>
      <c r="G17" s="56"/>
      <c r="H17" s="317" t="str">
        <f t="shared" si="1"/>
        <v xml:space="preserve"> </v>
      </c>
      <c r="I17" s="60"/>
      <c r="J17" s="57"/>
      <c r="K17" s="56"/>
      <c r="L17" s="56"/>
      <c r="M17" s="552">
        <f t="shared" si="4"/>
        <v>0</v>
      </c>
      <c r="N17" s="56"/>
      <c r="O17" s="553">
        <f t="shared" si="2"/>
        <v>0</v>
      </c>
      <c r="P17" s="554" t="str">
        <f t="shared" si="3"/>
        <v xml:space="preserve"> </v>
      </c>
      <c r="Q17" s="14"/>
    </row>
    <row r="18" spans="1:17" x14ac:dyDescent="0.2">
      <c r="A18" s="721" t="s">
        <v>30</v>
      </c>
      <c r="B18" s="721"/>
      <c r="C18" s="323">
        <f>SUM(C7:C17)</f>
        <v>0</v>
      </c>
      <c r="D18" s="318" t="str">
        <f>IFERROR(C18/$C$18," ")</f>
        <v xml:space="preserve"> </v>
      </c>
      <c r="E18" s="323">
        <f>SUM(E7:E17)</f>
        <v>0</v>
      </c>
      <c r="F18" s="318" t="str">
        <f t="shared" si="0"/>
        <v xml:space="preserve"> </v>
      </c>
      <c r="G18" s="323">
        <f>SUM(G7:G17)</f>
        <v>0</v>
      </c>
      <c r="H18" s="318" t="str">
        <f t="shared" si="1"/>
        <v xml:space="preserve"> </v>
      </c>
      <c r="I18" s="319"/>
      <c r="J18" s="551">
        <f t="shared" ref="J18:O18" si="6">SUM(J7:J17)</f>
        <v>0</v>
      </c>
      <c r="K18" s="323">
        <f t="shared" si="6"/>
        <v>0</v>
      </c>
      <c r="L18" s="323">
        <f t="shared" si="6"/>
        <v>0</v>
      </c>
      <c r="M18" s="323">
        <f>SUM(M7:M17)</f>
        <v>0</v>
      </c>
      <c r="N18" s="323">
        <f>SUM(N7:N17)</f>
        <v>0</v>
      </c>
      <c r="O18" s="323">
        <f t="shared" si="6"/>
        <v>0</v>
      </c>
      <c r="P18" s="324">
        <f>IFERROR(SUM(P7:P17)," ")</f>
        <v>0</v>
      </c>
    </row>
    <row r="19" spans="1:17" ht="15.75" x14ac:dyDescent="0.2">
      <c r="A19" s="722" t="s">
        <v>75</v>
      </c>
      <c r="B19" s="723"/>
      <c r="C19" s="714"/>
      <c r="D19" s="715"/>
      <c r="E19" s="715"/>
      <c r="F19" s="715"/>
      <c r="G19" s="715"/>
      <c r="H19" s="715"/>
      <c r="I19" s="716"/>
      <c r="J19" s="555" t="str">
        <f>IFERROR(J18/$M$18," ")</f>
        <v xml:space="preserve"> </v>
      </c>
      <c r="K19" s="556" t="str">
        <f>IFERROR(K18/$M$18," ")</f>
        <v xml:space="preserve"> </v>
      </c>
      <c r="L19" s="556" t="str">
        <f>IFERROR(L18/$M$18," ")</f>
        <v xml:space="preserve"> </v>
      </c>
      <c r="M19" s="556" t="str">
        <f>IFERROR(M18/$O$18," ")</f>
        <v xml:space="preserve"> </v>
      </c>
      <c r="N19" s="556" t="str">
        <f>IFERROR(N18/$O$18," ")</f>
        <v xml:space="preserve"> </v>
      </c>
      <c r="O19" s="556" t="str">
        <f>IFERROR(O18/$O$18," ")</f>
        <v xml:space="preserve"> </v>
      </c>
      <c r="P19" s="61"/>
    </row>
    <row r="20" spans="1:17" ht="36" customHeight="1" x14ac:dyDescent="0.2">
      <c r="A20" s="717" t="s">
        <v>516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</row>
    <row r="21" spans="1:17" ht="12" customHeight="1" x14ac:dyDescent="0.2">
      <c r="A21" s="304"/>
      <c r="B21" s="11"/>
      <c r="C21" s="11"/>
      <c r="D21" s="11"/>
      <c r="E21" s="11"/>
      <c r="F21" s="21"/>
      <c r="G21" s="22"/>
      <c r="H21" s="21"/>
      <c r="I21" s="23"/>
      <c r="J21" s="24"/>
      <c r="K21" s="24"/>
      <c r="L21" s="24"/>
      <c r="M21" s="24"/>
      <c r="N21" s="24"/>
      <c r="O21" s="24"/>
      <c r="P21" s="25"/>
    </row>
    <row r="22" spans="1:17" x14ac:dyDescent="0.2">
      <c r="A22" s="713"/>
      <c r="B22" s="713"/>
      <c r="C22" s="713"/>
      <c r="D22" s="713"/>
      <c r="E22" s="713"/>
    </row>
    <row r="23" spans="1:17" ht="18" customHeight="1" x14ac:dyDescent="0.2">
      <c r="A23" s="710" t="s">
        <v>131</v>
      </c>
      <c r="B23" s="711"/>
      <c r="C23" s="711"/>
      <c r="D23" s="711"/>
      <c r="E23" s="711"/>
      <c r="F23" s="711"/>
      <c r="G23" s="711"/>
      <c r="H23" s="711"/>
      <c r="I23" s="711"/>
      <c r="J23" s="711"/>
      <c r="K23" s="711"/>
      <c r="L23" s="711"/>
      <c r="M23" s="711"/>
      <c r="N23" s="711"/>
      <c r="O23" s="711"/>
      <c r="P23" s="712"/>
    </row>
    <row r="24" spans="1:17" ht="73.5" customHeight="1" x14ac:dyDescent="0.2">
      <c r="A24" s="707"/>
      <c r="B24" s="708"/>
      <c r="C24" s="708"/>
      <c r="D24" s="708"/>
      <c r="E24" s="708"/>
      <c r="F24" s="708"/>
      <c r="G24" s="708"/>
      <c r="H24" s="708"/>
      <c r="I24" s="708"/>
      <c r="J24" s="708"/>
      <c r="K24" s="708"/>
      <c r="L24" s="708"/>
      <c r="M24" s="708"/>
      <c r="N24" s="708"/>
      <c r="O24" s="708"/>
      <c r="P24" s="709"/>
    </row>
    <row r="25" spans="1:17" ht="12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7" x14ac:dyDescent="0.2">
      <c r="A26" s="26"/>
      <c r="B26" s="274"/>
      <c r="C26" s="274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7" ht="69.75" customHeight="1" x14ac:dyDescent="0.2">
      <c r="A27" s="704" t="s">
        <v>547</v>
      </c>
      <c r="B27" s="705"/>
      <c r="C27" s="705"/>
      <c r="D27" s="705"/>
      <c r="E27" s="705"/>
      <c r="F27" s="705"/>
      <c r="G27" s="705"/>
      <c r="H27" s="705"/>
      <c r="I27" s="705"/>
      <c r="J27" s="705"/>
      <c r="K27" s="705"/>
      <c r="L27" s="705"/>
      <c r="M27" s="705"/>
      <c r="N27" s="705"/>
      <c r="O27" s="705"/>
      <c r="P27" s="706"/>
    </row>
    <row r="28" spans="1:17" ht="79.5" customHeight="1" x14ac:dyDescent="0.2">
      <c r="A28" s="707"/>
      <c r="B28" s="708"/>
      <c r="C28" s="708"/>
      <c r="D28" s="708"/>
      <c r="E28" s="708"/>
      <c r="F28" s="708"/>
      <c r="G28" s="708"/>
      <c r="H28" s="708"/>
      <c r="I28" s="708"/>
      <c r="J28" s="708"/>
      <c r="K28" s="708"/>
      <c r="L28" s="708"/>
      <c r="M28" s="708"/>
      <c r="N28" s="708"/>
      <c r="O28" s="708"/>
      <c r="P28" s="709"/>
    </row>
    <row r="29" spans="1:17" x14ac:dyDescent="0.2">
      <c r="A29" s="32"/>
      <c r="B29" s="33"/>
      <c r="C29" s="33"/>
      <c r="D29" s="33"/>
      <c r="E29" s="34"/>
      <c r="F29" s="34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7" s="35" customFormat="1" x14ac:dyDescent="0.2">
      <c r="P30" s="36"/>
    </row>
    <row r="31" spans="1:17" s="35" customFormat="1" ht="18" customHeight="1" x14ac:dyDescent="0.2">
      <c r="A31" s="710" t="s">
        <v>543</v>
      </c>
      <c r="B31" s="711"/>
      <c r="C31" s="711"/>
      <c r="D31" s="711"/>
      <c r="E31" s="711"/>
      <c r="F31" s="711"/>
      <c r="G31" s="711"/>
      <c r="H31" s="711"/>
      <c r="I31" s="711"/>
      <c r="J31" s="712"/>
      <c r="N31" s="36"/>
    </row>
    <row r="32" spans="1:17" s="35" customFormat="1" ht="24" customHeight="1" x14ac:dyDescent="0.2">
      <c r="A32" s="700" t="s">
        <v>24</v>
      </c>
      <c r="B32" s="700" t="s">
        <v>25</v>
      </c>
      <c r="C32" s="701" t="s">
        <v>136</v>
      </c>
      <c r="D32" s="702"/>
      <c r="E32" s="703" t="s">
        <v>137</v>
      </c>
      <c r="F32" s="703" t="s">
        <v>138</v>
      </c>
      <c r="G32" s="703" t="s">
        <v>240</v>
      </c>
      <c r="H32" s="703" t="s">
        <v>139</v>
      </c>
      <c r="I32" s="703" t="s">
        <v>140</v>
      </c>
      <c r="J32" s="703" t="s">
        <v>141</v>
      </c>
      <c r="L32" s="36"/>
    </row>
    <row r="33" spans="1:16" ht="24" customHeight="1" x14ac:dyDescent="0.2">
      <c r="A33" s="700"/>
      <c r="B33" s="700"/>
      <c r="C33" s="333" t="str">
        <f>IFERROR((YEAR($C$2)-1)," ")</f>
        <v xml:space="preserve"> </v>
      </c>
      <c r="D33" s="332" t="str">
        <f>$C$2</f>
        <v/>
      </c>
      <c r="E33" s="703"/>
      <c r="F33" s="703"/>
      <c r="G33" s="703"/>
      <c r="H33" s="703"/>
      <c r="I33" s="703"/>
      <c r="J33" s="703"/>
      <c r="L33" s="28"/>
      <c r="P33" s="10"/>
    </row>
    <row r="34" spans="1:16" x14ac:dyDescent="0.2">
      <c r="A34" s="84">
        <v>1</v>
      </c>
      <c r="B34" s="47"/>
      <c r="C34" s="64"/>
      <c r="D34" s="64"/>
      <c r="E34" s="66"/>
      <c r="F34" s="118"/>
      <c r="G34" s="64"/>
      <c r="H34" s="66"/>
      <c r="I34" s="64"/>
      <c r="J34" s="62"/>
    </row>
    <row r="35" spans="1:16" x14ac:dyDescent="0.2">
      <c r="A35" s="85">
        <v>2</v>
      </c>
      <c r="B35" s="47"/>
      <c r="C35" s="64"/>
      <c r="D35" s="64"/>
      <c r="E35" s="66"/>
      <c r="F35" s="118"/>
      <c r="G35" s="64"/>
      <c r="H35" s="66"/>
      <c r="I35" s="64"/>
      <c r="J35" s="62"/>
    </row>
    <row r="36" spans="1:16" x14ac:dyDescent="0.2">
      <c r="A36" s="85">
        <v>3</v>
      </c>
      <c r="B36" s="47"/>
      <c r="C36" s="64"/>
      <c r="D36" s="64"/>
      <c r="E36" s="66"/>
      <c r="F36" s="118"/>
      <c r="G36" s="64"/>
      <c r="H36" s="66"/>
      <c r="I36" s="64"/>
      <c r="J36" s="62"/>
    </row>
    <row r="37" spans="1:16" x14ac:dyDescent="0.2">
      <c r="A37" s="85">
        <v>4</v>
      </c>
      <c r="B37" s="47"/>
      <c r="C37" s="64"/>
      <c r="D37" s="64"/>
      <c r="E37" s="66"/>
      <c r="F37" s="118"/>
      <c r="G37" s="64"/>
      <c r="H37" s="66"/>
      <c r="I37" s="64"/>
      <c r="J37" s="62"/>
    </row>
    <row r="38" spans="1:16" x14ac:dyDescent="0.2">
      <c r="A38" s="85">
        <v>5</v>
      </c>
      <c r="B38" s="47"/>
      <c r="C38" s="64"/>
      <c r="D38" s="64"/>
      <c r="E38" s="66"/>
      <c r="F38" s="118"/>
      <c r="G38" s="64"/>
      <c r="H38" s="66"/>
      <c r="I38" s="64"/>
      <c r="J38" s="62"/>
    </row>
    <row r="39" spans="1:16" x14ac:dyDescent="0.2">
      <c r="A39" s="85">
        <v>6</v>
      </c>
      <c r="B39" s="47"/>
      <c r="C39" s="64"/>
      <c r="D39" s="64"/>
      <c r="E39" s="66"/>
      <c r="F39" s="118"/>
      <c r="G39" s="64"/>
      <c r="H39" s="66"/>
      <c r="I39" s="64"/>
      <c r="J39" s="62"/>
    </row>
    <row r="40" spans="1:16" x14ac:dyDescent="0.2">
      <c r="A40" s="85">
        <v>7</v>
      </c>
      <c r="B40" s="47"/>
      <c r="C40" s="64"/>
      <c r="D40" s="64"/>
      <c r="E40" s="66"/>
      <c r="F40" s="118"/>
      <c r="G40" s="64"/>
      <c r="H40" s="66"/>
      <c r="I40" s="64"/>
      <c r="J40" s="62"/>
    </row>
    <row r="41" spans="1:16" x14ac:dyDescent="0.2">
      <c r="A41" s="84">
        <v>8</v>
      </c>
      <c r="B41" s="47"/>
      <c r="C41" s="64"/>
      <c r="D41" s="64"/>
      <c r="E41" s="66"/>
      <c r="F41" s="118"/>
      <c r="G41" s="64"/>
      <c r="H41" s="66"/>
      <c r="I41" s="64"/>
      <c r="J41" s="62"/>
    </row>
    <row r="42" spans="1:16" x14ac:dyDescent="0.2">
      <c r="A42" s="85">
        <v>9</v>
      </c>
      <c r="B42" s="47"/>
      <c r="C42" s="64"/>
      <c r="D42" s="64"/>
      <c r="E42" s="66"/>
      <c r="F42" s="118"/>
      <c r="G42" s="64"/>
      <c r="H42" s="66"/>
      <c r="I42" s="64"/>
      <c r="J42" s="62"/>
    </row>
    <row r="43" spans="1:16" x14ac:dyDescent="0.2">
      <c r="A43" s="86">
        <v>10</v>
      </c>
      <c r="B43" s="63" t="s">
        <v>34</v>
      </c>
      <c r="C43" s="65"/>
      <c r="D43" s="65"/>
      <c r="E43" s="67"/>
      <c r="F43" s="119"/>
      <c r="G43" s="65"/>
      <c r="H43" s="67"/>
      <c r="I43" s="65"/>
      <c r="J43" s="63"/>
    </row>
  </sheetData>
  <sheetProtection algorithmName="SHA-512" hashValue="mlyZbBcPls4FD6A6zOvYOPbQOZ8pagInm57RBLr/p8BSi7DmZ2CVZxbyswi7XIedB8HuLRqj8/YliwTnukDbJg==" saltValue="QHC0cPB0SsUIJ7m3pZ8EEw==" spinCount="100000" sheet="1" objects="1" scenarios="1"/>
  <mergeCells count="33">
    <mergeCell ref="A1:B1"/>
    <mergeCell ref="C1:F1"/>
    <mergeCell ref="A18:B18"/>
    <mergeCell ref="A19:B19"/>
    <mergeCell ref="A2:B2"/>
    <mergeCell ref="A4:P4"/>
    <mergeCell ref="P5:P6"/>
    <mergeCell ref="A5:A6"/>
    <mergeCell ref="B5:B6"/>
    <mergeCell ref="C5:F5"/>
    <mergeCell ref="I5:I6"/>
    <mergeCell ref="J5:L5"/>
    <mergeCell ref="M5:M6"/>
    <mergeCell ref="N5:N6"/>
    <mergeCell ref="O5:O6"/>
    <mergeCell ref="A22:E22"/>
    <mergeCell ref="C19:I19"/>
    <mergeCell ref="A24:P24"/>
    <mergeCell ref="A23:P23"/>
    <mergeCell ref="G5:H5"/>
    <mergeCell ref="A20:P20"/>
    <mergeCell ref="B32:B33"/>
    <mergeCell ref="C32:D32"/>
    <mergeCell ref="E32:E33"/>
    <mergeCell ref="F32:F33"/>
    <mergeCell ref="A27:P27"/>
    <mergeCell ref="A28:P28"/>
    <mergeCell ref="A32:A33"/>
    <mergeCell ref="G32:G33"/>
    <mergeCell ref="H32:H33"/>
    <mergeCell ref="I32:I33"/>
    <mergeCell ref="J32:J33"/>
    <mergeCell ref="A31:J31"/>
  </mergeCells>
  <dataValidations xWindow="437" yWindow="442" count="7">
    <dataValidation allowBlank="1" showInputMessage="1" showErrorMessage="1" promptTitle="Popunjava Banka" sqref="H21 F21" xr:uid="{17FAB470-897F-48CE-B769-4CA333E92423}"/>
    <dataValidation allowBlank="1" showInputMessage="1" showErrorMessage="1" prompt="Polje se popunjava automatski, nakon upisa datuma na Zahtjevu za obradu" sqref="O2:O3 C2" xr:uid="{36FA08B6-D7CF-472D-90D5-CD3B0D4731C6}"/>
    <dataValidation allowBlank="1" showInputMessage="1" showErrorMessage="1" prompt="Polje se popunjava automatski nakon upisa naziva klijenta na listu Zahtjev za obradu" sqref="C1:F1" xr:uid="{F71DE9D4-050F-45F9-ABBC-BF8F3CDEE191}"/>
    <dataValidation allowBlank="1" showInputMessage="1" showErrorMessage="1" prompt="Polje se popunjava automatski temeljem datuma iz polja''Stanje na dan&quot; iznad tablice" sqref="C6 E6 C33:D33 G6" xr:uid="{526EA162-B2A9-4550-98F4-B5FEEC05786C}"/>
    <dataValidation allowBlank="1" showInputMessage="1" showErrorMessage="1" prompt="Upisati iznose u 000 EUR" sqref="C7:C17 E7:E17 G7:G17 J7:L17 N7:N17 C34:D43 G34:G43 I34:I43" xr:uid="{034B9157-A357-4BB9-A845-75C6B471C9DD}"/>
    <dataValidation allowBlank="1" showInputMessage="1" showErrorMessage="1" prompt="Unijeti datum dospijeća" sqref="E34:E43" xr:uid="{6EFC9C10-1C4B-41B7-91DD-A1A6D4FADC44}"/>
    <dataValidation allowBlank="1" showInputMessage="1" showErrorMessage="1" prompt="Unijeti datum otpisa" sqref="H34:H43" xr:uid="{28907556-16AC-45AA-812F-102EA3A47D9B}"/>
  </dataValidations>
  <pageMargins left="0.7" right="0.7" top="0.75" bottom="0.75" header="0.3" footer="0.3"/>
  <pageSetup paperSize="9" scale="62" fitToHeight="0" orientation="landscape" r:id="rId1"/>
  <ignoredErrors>
    <ignoredError sqref="F18 D18" formula="1"/>
    <ignoredError sqref="C18 E18" formulaRange="1"/>
  </ignoredErrors>
  <extLst>
    <ext xmlns:x14="http://schemas.microsoft.com/office/spreadsheetml/2009/9/main" uri="{CCE6A557-97BC-4b89-ADB6-D9C93CAAB3DF}">
      <x14:dataValidations xmlns:xm="http://schemas.microsoft.com/office/excel/2006/main" xWindow="437" yWindow="442" count="1">
        <x14:dataValidation type="list" allowBlank="1" showInputMessage="1" showErrorMessage="1" xr:uid="{A6F9E380-5041-4CEA-962F-DDFC742AD11A}">
          <x14:formula1>
            <xm:f>Liste!$G$2:$G$3</xm:f>
          </x14:formula1>
          <xm:sqref>F34:F43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513E-9CF1-4347-98B3-1FA7FD96EE8E}">
  <sheetPr>
    <tabColor rgb="FFFEE600"/>
    <pageSetUpPr fitToPage="1"/>
  </sheetPr>
  <dimension ref="A1:Q31"/>
  <sheetViews>
    <sheetView showGridLines="0" zoomScale="90" zoomScaleNormal="90" workbookViewId="0">
      <selection sqref="A1:B1"/>
    </sheetView>
  </sheetViews>
  <sheetFormatPr defaultColWidth="9.140625" defaultRowHeight="12" x14ac:dyDescent="0.2"/>
  <cols>
    <col min="1" max="1" width="2.7109375" style="10" customWidth="1"/>
    <col min="2" max="2" width="25.7109375" style="10" customWidth="1"/>
    <col min="3" max="3" width="14.7109375" style="10" customWidth="1"/>
    <col min="4" max="4" width="11" style="10" customWidth="1"/>
    <col min="5" max="5" width="14.7109375" style="10" customWidth="1"/>
    <col min="6" max="6" width="9.7109375" style="10" customWidth="1"/>
    <col min="7" max="7" width="14.7109375" style="10" customWidth="1"/>
    <col min="8" max="8" width="9.7109375" style="10" customWidth="1"/>
    <col min="9" max="9" width="12.28515625" style="10" customWidth="1"/>
    <col min="10" max="15" width="13.28515625" style="10" customWidth="1"/>
    <col min="16" max="16" width="8.7109375" style="28" bestFit="1" customWidth="1"/>
    <col min="17" max="16384" width="9.140625" style="10"/>
  </cols>
  <sheetData>
    <row r="1" spans="1:17" s="3" customFormat="1" ht="15" customHeight="1" x14ac:dyDescent="0.2">
      <c r="A1" s="718" t="s">
        <v>73</v>
      </c>
      <c r="B1" s="719"/>
      <c r="C1" s="720" t="str">
        <f>IF(AND('Podaci i zahtjev'!D7=""),"",'Podaci i zahtjev'!D7)</f>
        <v/>
      </c>
      <c r="D1" s="720"/>
      <c r="E1" s="720"/>
      <c r="F1" s="720"/>
      <c r="G1" s="18"/>
      <c r="P1" s="19"/>
    </row>
    <row r="2" spans="1:17" ht="15" customHeight="1" x14ac:dyDescent="0.2">
      <c r="A2" s="724" t="s">
        <v>130</v>
      </c>
      <c r="B2" s="724"/>
      <c r="C2" s="315" t="str">
        <f>IF(AND('Podaci i zahtjev'!I49=""),"",'Podaci i zahtjev'!I49)</f>
        <v/>
      </c>
      <c r="D2" s="18"/>
      <c r="E2" s="18"/>
      <c r="F2" s="18"/>
      <c r="G2" s="18"/>
      <c r="H2" s="18"/>
      <c r="N2" s="3"/>
      <c r="O2" s="3"/>
      <c r="P2" s="19"/>
    </row>
    <row r="3" spans="1:17" x14ac:dyDescent="0.2">
      <c r="B3" s="20"/>
      <c r="C3" s="18"/>
      <c r="D3" s="18"/>
      <c r="E3" s="18"/>
      <c r="F3" s="18"/>
      <c r="G3" s="18"/>
      <c r="H3" s="18"/>
      <c r="N3" s="3"/>
      <c r="O3" s="3"/>
      <c r="P3" s="19"/>
    </row>
    <row r="4" spans="1:17" ht="18" customHeight="1" x14ac:dyDescent="0.2">
      <c r="A4" s="710" t="s">
        <v>544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2"/>
    </row>
    <row r="5" spans="1:17" ht="18" customHeight="1" x14ac:dyDescent="0.2">
      <c r="A5" s="741" t="s">
        <v>24</v>
      </c>
      <c r="B5" s="741" t="s">
        <v>31</v>
      </c>
      <c r="C5" s="701" t="s">
        <v>33</v>
      </c>
      <c r="D5" s="743"/>
      <c r="E5" s="743"/>
      <c r="F5" s="702"/>
      <c r="G5" s="701" t="s">
        <v>491</v>
      </c>
      <c r="H5" s="702"/>
      <c r="I5" s="727" t="s">
        <v>70</v>
      </c>
      <c r="J5" s="729" t="s">
        <v>525</v>
      </c>
      <c r="K5" s="729"/>
      <c r="L5" s="730"/>
      <c r="M5" s="737" t="s">
        <v>127</v>
      </c>
      <c r="N5" s="737" t="s">
        <v>132</v>
      </c>
      <c r="O5" s="737" t="s">
        <v>133</v>
      </c>
      <c r="P5" s="725" t="s">
        <v>23</v>
      </c>
    </row>
    <row r="6" spans="1:17" ht="18" customHeight="1" x14ac:dyDescent="0.2">
      <c r="A6" s="742"/>
      <c r="B6" s="742"/>
      <c r="C6" s="333" t="str">
        <f>IFERROR((YEAR(C2)-2)," ")</f>
        <v xml:space="preserve"> </v>
      </c>
      <c r="D6" s="321" t="s">
        <v>23</v>
      </c>
      <c r="E6" s="333" t="str">
        <f>IFERROR((YEAR(C2)-1)," ")</f>
        <v xml:space="preserve"> </v>
      </c>
      <c r="F6" s="321" t="s">
        <v>23</v>
      </c>
      <c r="G6" s="557" t="str">
        <f>$C$2</f>
        <v/>
      </c>
      <c r="H6" s="321" t="s">
        <v>23</v>
      </c>
      <c r="I6" s="728"/>
      <c r="J6" s="322" t="s">
        <v>26</v>
      </c>
      <c r="K6" s="320" t="s">
        <v>27</v>
      </c>
      <c r="L6" s="320" t="s">
        <v>28</v>
      </c>
      <c r="M6" s="738"/>
      <c r="N6" s="738"/>
      <c r="O6" s="738"/>
      <c r="P6" s="726"/>
      <c r="Q6" s="20"/>
    </row>
    <row r="7" spans="1:17" x14ac:dyDescent="0.2">
      <c r="A7" s="329">
        <v>1</v>
      </c>
      <c r="B7" s="69"/>
      <c r="C7" s="70"/>
      <c r="D7" s="326" t="str">
        <f>IFERROR(C7/$C$18," ")</f>
        <v xml:space="preserve"> </v>
      </c>
      <c r="E7" s="70"/>
      <c r="F7" s="326" t="str">
        <f t="shared" ref="F7:F18" si="0">IFERROR(E7/$E$18," ")</f>
        <v xml:space="preserve"> </v>
      </c>
      <c r="G7" s="70"/>
      <c r="H7" s="328" t="str">
        <f t="shared" ref="H7:H17" si="1">IFERROR(G7/$G$18," ")</f>
        <v xml:space="preserve"> </v>
      </c>
      <c r="I7" s="71"/>
      <c r="J7" s="72"/>
      <c r="K7" s="70"/>
      <c r="L7" s="70"/>
      <c r="M7" s="561">
        <f>SUM(J7:L7)</f>
        <v>0</v>
      </c>
      <c r="N7" s="70"/>
      <c r="O7" s="561">
        <f>M7+N7</f>
        <v>0</v>
      </c>
      <c r="P7" s="558" t="str">
        <f t="shared" ref="P7:P17" si="2">IFERROR(O7/$O$18," ")</f>
        <v xml:space="preserve"> </v>
      </c>
      <c r="Q7" s="20"/>
    </row>
    <row r="8" spans="1:17" x14ac:dyDescent="0.2">
      <c r="A8" s="330">
        <v>2</v>
      </c>
      <c r="B8" s="73"/>
      <c r="C8" s="74"/>
      <c r="D8" s="326" t="str">
        <f>IFERROR(C8/$C$18," ")</f>
        <v xml:space="preserve"> </v>
      </c>
      <c r="E8" s="70"/>
      <c r="F8" s="326" t="str">
        <f t="shared" si="0"/>
        <v xml:space="preserve"> </v>
      </c>
      <c r="G8" s="74"/>
      <c r="H8" s="328" t="str">
        <f t="shared" si="1"/>
        <v xml:space="preserve"> </v>
      </c>
      <c r="I8" s="75"/>
      <c r="J8" s="76"/>
      <c r="K8" s="74"/>
      <c r="L8" s="74"/>
      <c r="M8" s="561">
        <f t="shared" ref="M8:M17" si="3">SUM(J8:L8)</f>
        <v>0</v>
      </c>
      <c r="N8" s="74"/>
      <c r="O8" s="561">
        <f t="shared" ref="O8:O17" si="4">M8+N8</f>
        <v>0</v>
      </c>
      <c r="P8" s="559" t="str">
        <f t="shared" si="2"/>
        <v xml:space="preserve"> </v>
      </c>
      <c r="Q8" s="20"/>
    </row>
    <row r="9" spans="1:17" x14ac:dyDescent="0.2">
      <c r="A9" s="329">
        <v>3</v>
      </c>
      <c r="B9" s="73"/>
      <c r="C9" s="70"/>
      <c r="D9" s="326" t="str">
        <f t="shared" ref="D9:D17" si="5">IFERROR(C9/$C$18," ")</f>
        <v xml:space="preserve"> </v>
      </c>
      <c r="E9" s="70"/>
      <c r="F9" s="326" t="str">
        <f>IFERROR(E9/$E$18," ")</f>
        <v xml:space="preserve"> </v>
      </c>
      <c r="G9" s="70"/>
      <c r="H9" s="328" t="str">
        <f t="shared" si="1"/>
        <v xml:space="preserve"> </v>
      </c>
      <c r="I9" s="75"/>
      <c r="J9" s="76"/>
      <c r="K9" s="74"/>
      <c r="L9" s="74"/>
      <c r="M9" s="561">
        <f t="shared" si="3"/>
        <v>0</v>
      </c>
      <c r="N9" s="74"/>
      <c r="O9" s="561">
        <f t="shared" si="4"/>
        <v>0</v>
      </c>
      <c r="P9" s="559" t="str">
        <f t="shared" si="2"/>
        <v xml:space="preserve"> </v>
      </c>
      <c r="Q9" s="20"/>
    </row>
    <row r="10" spans="1:17" x14ac:dyDescent="0.2">
      <c r="A10" s="329">
        <v>4</v>
      </c>
      <c r="B10" s="73"/>
      <c r="C10" s="70"/>
      <c r="D10" s="326" t="str">
        <f t="shared" si="5"/>
        <v xml:space="preserve"> </v>
      </c>
      <c r="E10" s="70"/>
      <c r="F10" s="326" t="str">
        <f t="shared" si="0"/>
        <v xml:space="preserve"> </v>
      </c>
      <c r="G10" s="70"/>
      <c r="H10" s="328" t="str">
        <f>IFERROR(G10/$G$18," ")</f>
        <v xml:space="preserve"> </v>
      </c>
      <c r="I10" s="75"/>
      <c r="J10" s="76"/>
      <c r="K10" s="74"/>
      <c r="L10" s="74"/>
      <c r="M10" s="561">
        <f t="shared" si="3"/>
        <v>0</v>
      </c>
      <c r="N10" s="74"/>
      <c r="O10" s="561">
        <f t="shared" si="4"/>
        <v>0</v>
      </c>
      <c r="P10" s="559" t="str">
        <f t="shared" si="2"/>
        <v xml:space="preserve"> </v>
      </c>
      <c r="Q10" s="20"/>
    </row>
    <row r="11" spans="1:17" x14ac:dyDescent="0.2">
      <c r="A11" s="330">
        <v>5</v>
      </c>
      <c r="B11" s="73"/>
      <c r="C11" s="70"/>
      <c r="D11" s="326" t="str">
        <f t="shared" si="5"/>
        <v xml:space="preserve"> </v>
      </c>
      <c r="E11" s="70"/>
      <c r="F11" s="326" t="str">
        <f t="shared" si="0"/>
        <v xml:space="preserve"> </v>
      </c>
      <c r="G11" s="70"/>
      <c r="H11" s="328" t="str">
        <f t="shared" si="1"/>
        <v xml:space="preserve"> </v>
      </c>
      <c r="I11" s="75"/>
      <c r="J11" s="76"/>
      <c r="K11" s="74"/>
      <c r="L11" s="74"/>
      <c r="M11" s="561">
        <f t="shared" si="3"/>
        <v>0</v>
      </c>
      <c r="N11" s="74"/>
      <c r="O11" s="561">
        <f t="shared" si="4"/>
        <v>0</v>
      </c>
      <c r="P11" s="559" t="str">
        <f t="shared" si="2"/>
        <v xml:space="preserve"> </v>
      </c>
      <c r="Q11" s="20"/>
    </row>
    <row r="12" spans="1:17" x14ac:dyDescent="0.2">
      <c r="A12" s="329">
        <v>6</v>
      </c>
      <c r="B12" s="73"/>
      <c r="C12" s="70"/>
      <c r="D12" s="326" t="str">
        <f t="shared" si="5"/>
        <v xml:space="preserve"> </v>
      </c>
      <c r="E12" s="70"/>
      <c r="F12" s="326" t="str">
        <f t="shared" si="0"/>
        <v xml:space="preserve"> </v>
      </c>
      <c r="G12" s="70"/>
      <c r="H12" s="328" t="str">
        <f t="shared" si="1"/>
        <v xml:space="preserve"> </v>
      </c>
      <c r="I12" s="75"/>
      <c r="J12" s="76"/>
      <c r="K12" s="74"/>
      <c r="L12" s="74"/>
      <c r="M12" s="561">
        <f t="shared" si="3"/>
        <v>0</v>
      </c>
      <c r="N12" s="74"/>
      <c r="O12" s="561">
        <f t="shared" si="4"/>
        <v>0</v>
      </c>
      <c r="P12" s="559" t="str">
        <f t="shared" si="2"/>
        <v xml:space="preserve"> </v>
      </c>
      <c r="Q12" s="20"/>
    </row>
    <row r="13" spans="1:17" x14ac:dyDescent="0.2">
      <c r="A13" s="329">
        <v>7</v>
      </c>
      <c r="B13" s="73"/>
      <c r="C13" s="70"/>
      <c r="D13" s="326" t="str">
        <f t="shared" si="5"/>
        <v xml:space="preserve"> </v>
      </c>
      <c r="E13" s="70"/>
      <c r="F13" s="326" t="str">
        <f t="shared" si="0"/>
        <v xml:space="preserve"> </v>
      </c>
      <c r="G13" s="70"/>
      <c r="H13" s="328" t="str">
        <f t="shared" si="1"/>
        <v xml:space="preserve"> </v>
      </c>
      <c r="I13" s="75"/>
      <c r="J13" s="76"/>
      <c r="K13" s="74"/>
      <c r="L13" s="74"/>
      <c r="M13" s="561">
        <f t="shared" si="3"/>
        <v>0</v>
      </c>
      <c r="N13" s="74"/>
      <c r="O13" s="561">
        <f t="shared" si="4"/>
        <v>0</v>
      </c>
      <c r="P13" s="559" t="str">
        <f t="shared" si="2"/>
        <v xml:space="preserve"> </v>
      </c>
      <c r="Q13" s="20"/>
    </row>
    <row r="14" spans="1:17" x14ac:dyDescent="0.2">
      <c r="A14" s="330">
        <v>8</v>
      </c>
      <c r="B14" s="73"/>
      <c r="C14" s="70"/>
      <c r="D14" s="326" t="str">
        <f t="shared" si="5"/>
        <v xml:space="preserve"> </v>
      </c>
      <c r="E14" s="70"/>
      <c r="F14" s="326" t="str">
        <f t="shared" si="0"/>
        <v xml:space="preserve"> </v>
      </c>
      <c r="G14" s="70"/>
      <c r="H14" s="328" t="str">
        <f>IFERROR(G14/$G$18," ")</f>
        <v xml:space="preserve"> </v>
      </c>
      <c r="I14" s="75"/>
      <c r="J14" s="76"/>
      <c r="K14" s="74"/>
      <c r="L14" s="74"/>
      <c r="M14" s="561">
        <f t="shared" si="3"/>
        <v>0</v>
      </c>
      <c r="N14" s="74"/>
      <c r="O14" s="561">
        <f t="shared" si="4"/>
        <v>0</v>
      </c>
      <c r="P14" s="559" t="str">
        <f t="shared" si="2"/>
        <v xml:space="preserve"> </v>
      </c>
      <c r="Q14" s="20"/>
    </row>
    <row r="15" spans="1:17" x14ac:dyDescent="0.2">
      <c r="A15" s="329">
        <v>9</v>
      </c>
      <c r="B15" s="73"/>
      <c r="C15" s="70"/>
      <c r="D15" s="326" t="str">
        <f t="shared" si="5"/>
        <v xml:space="preserve"> </v>
      </c>
      <c r="E15" s="70"/>
      <c r="F15" s="326" t="str">
        <f t="shared" si="0"/>
        <v xml:space="preserve"> </v>
      </c>
      <c r="G15" s="70"/>
      <c r="H15" s="328" t="str">
        <f t="shared" si="1"/>
        <v xml:space="preserve"> </v>
      </c>
      <c r="I15" s="75"/>
      <c r="J15" s="76"/>
      <c r="K15" s="74"/>
      <c r="L15" s="74"/>
      <c r="M15" s="561">
        <f t="shared" si="3"/>
        <v>0</v>
      </c>
      <c r="N15" s="74"/>
      <c r="O15" s="561">
        <f t="shared" si="4"/>
        <v>0</v>
      </c>
      <c r="P15" s="559" t="str">
        <f t="shared" si="2"/>
        <v xml:space="preserve"> </v>
      </c>
      <c r="Q15" s="20"/>
    </row>
    <row r="16" spans="1:17" x14ac:dyDescent="0.2">
      <c r="A16" s="329">
        <v>10</v>
      </c>
      <c r="B16" s="73"/>
      <c r="C16" s="70"/>
      <c r="D16" s="326" t="str">
        <f t="shared" si="5"/>
        <v xml:space="preserve"> </v>
      </c>
      <c r="E16" s="70"/>
      <c r="F16" s="326" t="str">
        <f t="shared" si="0"/>
        <v xml:space="preserve"> </v>
      </c>
      <c r="G16" s="70"/>
      <c r="H16" s="328" t="str">
        <f t="shared" si="1"/>
        <v xml:space="preserve"> </v>
      </c>
      <c r="I16" s="75"/>
      <c r="J16" s="76"/>
      <c r="K16" s="74"/>
      <c r="L16" s="74"/>
      <c r="M16" s="561">
        <f t="shared" si="3"/>
        <v>0</v>
      </c>
      <c r="N16" s="74"/>
      <c r="O16" s="561">
        <f t="shared" si="4"/>
        <v>0</v>
      </c>
      <c r="P16" s="559" t="str">
        <f t="shared" si="2"/>
        <v xml:space="preserve"> </v>
      </c>
    </row>
    <row r="17" spans="1:17" x14ac:dyDescent="0.2">
      <c r="A17" s="330">
        <v>11</v>
      </c>
      <c r="B17" s="77" t="s">
        <v>29</v>
      </c>
      <c r="C17" s="78"/>
      <c r="D17" s="327" t="str">
        <f t="shared" si="5"/>
        <v xml:space="preserve"> </v>
      </c>
      <c r="E17" s="78"/>
      <c r="F17" s="326" t="str">
        <f t="shared" si="0"/>
        <v xml:space="preserve"> </v>
      </c>
      <c r="G17" s="78"/>
      <c r="H17" s="328" t="str">
        <f t="shared" si="1"/>
        <v xml:space="preserve"> </v>
      </c>
      <c r="I17" s="79"/>
      <c r="J17" s="80"/>
      <c r="K17" s="81"/>
      <c r="L17" s="81"/>
      <c r="M17" s="562">
        <f t="shared" si="3"/>
        <v>0</v>
      </c>
      <c r="N17" s="81"/>
      <c r="O17" s="562">
        <f t="shared" si="4"/>
        <v>0</v>
      </c>
      <c r="P17" s="560" t="str">
        <f t="shared" si="2"/>
        <v xml:space="preserve"> </v>
      </c>
      <c r="Q17" s="20"/>
    </row>
    <row r="18" spans="1:17" ht="15" customHeight="1" x14ac:dyDescent="0.2">
      <c r="A18" s="739" t="s">
        <v>30</v>
      </c>
      <c r="B18" s="740"/>
      <c r="C18" s="323">
        <f>SUM(C7:C17)</f>
        <v>0</v>
      </c>
      <c r="D18" s="324" t="str">
        <f>IFERROR(C18/$C$18," ")</f>
        <v xml:space="preserve"> </v>
      </c>
      <c r="E18" s="323">
        <f>SUM(E7:E17)</f>
        <v>0</v>
      </c>
      <c r="F18" s="324" t="str">
        <f t="shared" si="0"/>
        <v xml:space="preserve"> </v>
      </c>
      <c r="G18" s="323">
        <f>SUM(G7:G17)</f>
        <v>0</v>
      </c>
      <c r="H18" s="325" t="str">
        <f>IFERROR(G18/$G$5," ")</f>
        <v xml:space="preserve"> </v>
      </c>
      <c r="I18" s="563"/>
      <c r="J18" s="551">
        <f t="shared" ref="J18:O18" si="6">SUM(J7:J17)</f>
        <v>0</v>
      </c>
      <c r="K18" s="323">
        <f t="shared" si="6"/>
        <v>0</v>
      </c>
      <c r="L18" s="323">
        <f t="shared" si="6"/>
        <v>0</v>
      </c>
      <c r="M18" s="323">
        <f>SUM(M7:M17)</f>
        <v>0</v>
      </c>
      <c r="N18" s="323">
        <f t="shared" si="6"/>
        <v>0</v>
      </c>
      <c r="O18" s="323">
        <f t="shared" si="6"/>
        <v>0</v>
      </c>
      <c r="P18" s="324">
        <f>IFERROR(SUM(P7:P17)," ")</f>
        <v>0</v>
      </c>
    </row>
    <row r="19" spans="1:17" ht="15" customHeight="1" x14ac:dyDescent="0.2">
      <c r="A19" s="722" t="s">
        <v>119</v>
      </c>
      <c r="B19" s="723"/>
      <c r="C19" s="733"/>
      <c r="D19" s="734"/>
      <c r="E19" s="734"/>
      <c r="F19" s="734"/>
      <c r="G19" s="734"/>
      <c r="H19" s="734"/>
      <c r="I19" s="735"/>
      <c r="J19" s="68"/>
      <c r="K19" s="68"/>
      <c r="L19" s="68"/>
      <c r="M19" s="323">
        <f>+J19+K19+L19</f>
        <v>0</v>
      </c>
      <c r="N19" s="68"/>
      <c r="O19" s="323">
        <f>+M19+N19</f>
        <v>0</v>
      </c>
      <c r="P19" s="324" t="s">
        <v>118</v>
      </c>
    </row>
    <row r="20" spans="1:17" ht="15" customHeight="1" x14ac:dyDescent="0.2">
      <c r="A20" s="722" t="s">
        <v>75</v>
      </c>
      <c r="B20" s="723"/>
      <c r="C20" s="736"/>
      <c r="D20" s="734"/>
      <c r="E20" s="734"/>
      <c r="F20" s="734"/>
      <c r="G20" s="734"/>
      <c r="H20" s="734"/>
      <c r="I20" s="735"/>
      <c r="J20" s="555" t="str">
        <f>IFERROR(J18/$M$18," ")</f>
        <v xml:space="preserve"> </v>
      </c>
      <c r="K20" s="556" t="str">
        <f>IFERROR(K18/$M$18," ")</f>
        <v xml:space="preserve"> </v>
      </c>
      <c r="L20" s="556" t="str">
        <f>IFERROR(L18/$M$18," ")</f>
        <v xml:space="preserve"> </v>
      </c>
      <c r="M20" s="556" t="str">
        <f>IFERROR(M18/$O$18," ")</f>
        <v xml:space="preserve"> </v>
      </c>
      <c r="N20" s="556" t="str">
        <f>IFERROR(N18/$O$18," ")</f>
        <v xml:space="preserve"> </v>
      </c>
      <c r="O20" s="556" t="str">
        <f>IFERROR(O18/$O$18," ")</f>
        <v xml:space="preserve"> </v>
      </c>
      <c r="P20" s="82"/>
    </row>
    <row r="21" spans="1:17" ht="33.75" customHeight="1" x14ac:dyDescent="0.2">
      <c r="A21" s="717" t="s">
        <v>134</v>
      </c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L21" s="717"/>
      <c r="M21" s="717"/>
      <c r="N21" s="717"/>
      <c r="O21" s="717"/>
      <c r="P21" s="717"/>
    </row>
    <row r="22" spans="1:17" ht="13.5" customHeight="1" x14ac:dyDescent="0.2">
      <c r="A22" s="304"/>
      <c r="B22" s="11"/>
      <c r="C22" s="11"/>
      <c r="D22" s="11"/>
      <c r="E22" s="11"/>
      <c r="F22" s="83"/>
      <c r="G22" s="22"/>
      <c r="H22" s="83"/>
      <c r="I22" s="23"/>
      <c r="J22" s="24"/>
      <c r="K22" s="24"/>
      <c r="L22" s="24"/>
      <c r="M22" s="24"/>
      <c r="N22" s="24"/>
      <c r="O22" s="24"/>
      <c r="P22" s="24"/>
    </row>
    <row r="24" spans="1:17" ht="18" customHeight="1" x14ac:dyDescent="0.2">
      <c r="A24" s="710" t="s">
        <v>135</v>
      </c>
      <c r="B24" s="711"/>
      <c r="C24" s="711"/>
      <c r="D24" s="711"/>
      <c r="E24" s="711"/>
      <c r="F24" s="711"/>
      <c r="G24" s="711"/>
      <c r="H24" s="711"/>
      <c r="I24" s="711"/>
      <c r="J24" s="711"/>
      <c r="K24" s="711"/>
      <c r="L24" s="711"/>
      <c r="M24" s="711"/>
      <c r="N24" s="711"/>
      <c r="O24" s="711"/>
      <c r="P24" s="712"/>
    </row>
    <row r="25" spans="1:17" ht="50.25" customHeight="1" x14ac:dyDescent="0.2">
      <c r="A25" s="707"/>
      <c r="B25" s="708"/>
      <c r="C25" s="708"/>
      <c r="D25" s="708"/>
      <c r="E25" s="708"/>
      <c r="F25" s="708"/>
      <c r="G25" s="708"/>
      <c r="H25" s="708"/>
      <c r="I25" s="708"/>
      <c r="J25" s="708"/>
      <c r="K25" s="708"/>
      <c r="L25" s="708"/>
      <c r="M25" s="708"/>
      <c r="N25" s="708"/>
      <c r="O25" s="708"/>
      <c r="P25" s="709"/>
    </row>
    <row r="26" spans="1:17" ht="15" customHeight="1" x14ac:dyDescent="0.2">
      <c r="A26" s="26"/>
      <c r="B26" s="274"/>
      <c r="C26" s="274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7" x14ac:dyDescent="0.2">
      <c r="A27" s="26"/>
      <c r="B27" s="274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7" ht="69" customHeight="1" x14ac:dyDescent="0.2">
      <c r="A28" s="704" t="s">
        <v>548</v>
      </c>
      <c r="B28" s="731"/>
      <c r="C28" s="731"/>
      <c r="D28" s="731"/>
      <c r="E28" s="731"/>
      <c r="F28" s="731"/>
      <c r="G28" s="731"/>
      <c r="H28" s="731"/>
      <c r="I28" s="731"/>
      <c r="J28" s="731"/>
      <c r="K28" s="731"/>
      <c r="L28" s="731"/>
      <c r="M28" s="731"/>
      <c r="N28" s="731"/>
      <c r="O28" s="731"/>
      <c r="P28" s="732"/>
    </row>
    <row r="29" spans="1:17" ht="62.25" customHeight="1" x14ac:dyDescent="0.2">
      <c r="A29" s="707"/>
      <c r="B29" s="708"/>
      <c r="C29" s="708"/>
      <c r="D29" s="708"/>
      <c r="E29" s="708"/>
      <c r="F29" s="708"/>
      <c r="G29" s="708"/>
      <c r="H29" s="708"/>
      <c r="I29" s="708"/>
      <c r="J29" s="708"/>
      <c r="K29" s="708"/>
      <c r="L29" s="708"/>
      <c r="M29" s="708"/>
      <c r="N29" s="708"/>
      <c r="O29" s="708"/>
      <c r="P29" s="709"/>
    </row>
    <row r="31" spans="1:17" x14ac:dyDescent="0.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</sheetData>
  <sheetProtection algorithmName="SHA-512" hashValue="VHqGvSc8kORL/GgWwGM7d87Tn846rmDpjRsVcBPA32+gWZGbQZ4v1KojhM5c9PW465U5f3SZgdRcl6Ug5XKerg==" saltValue="O7Ugxv+okNNa9xB/bbBs4w==" spinCount="100000" sheet="1" objects="1" scenarios="1"/>
  <mergeCells count="24">
    <mergeCell ref="A4:P4"/>
    <mergeCell ref="C20:I20"/>
    <mergeCell ref="A1:B1"/>
    <mergeCell ref="A2:B2"/>
    <mergeCell ref="C1:F1"/>
    <mergeCell ref="A20:B20"/>
    <mergeCell ref="J5:L5"/>
    <mergeCell ref="M5:M6"/>
    <mergeCell ref="I5:I6"/>
    <mergeCell ref="N5:N6"/>
    <mergeCell ref="O5:O6"/>
    <mergeCell ref="P5:P6"/>
    <mergeCell ref="A18:B18"/>
    <mergeCell ref="A5:A6"/>
    <mergeCell ref="B5:B6"/>
    <mergeCell ref="C5:F5"/>
    <mergeCell ref="G5:H5"/>
    <mergeCell ref="A21:P21"/>
    <mergeCell ref="A19:B19"/>
    <mergeCell ref="A28:P28"/>
    <mergeCell ref="A29:P29"/>
    <mergeCell ref="C19:I19"/>
    <mergeCell ref="A24:P24"/>
    <mergeCell ref="A25:P25"/>
  </mergeCells>
  <dataValidations count="5">
    <dataValidation allowBlank="1" showInputMessage="1" showErrorMessage="1" prompt="Popunjava Banka" sqref="F22:I22" xr:uid="{F0EDF468-9413-47FB-B170-B6683C97707D}"/>
    <dataValidation allowBlank="1" showInputMessage="1" showErrorMessage="1" prompt="Polje se popunjava automatski, nakon upisa datuma na Zahtjevu za obradu" sqref="O2:O3 C2" xr:uid="{79367CC0-95B1-45FE-8E19-F21F0B5F8A84}"/>
    <dataValidation allowBlank="1" showInputMessage="1" showErrorMessage="1" prompt="Polje se popunjava automatski nakon upisa naziva klijenta na listu Zahtjev za obradu" sqref="C1:F1" xr:uid="{3B501E71-4ED6-4C60-841D-66BEA97E693E}"/>
    <dataValidation allowBlank="1" showInputMessage="1" showErrorMessage="1" prompt="Polje se popunjava automatski temeljem datuma iz polja''Stanje na dan&quot; iznad tablice" sqref="C6 E6 G6" xr:uid="{95323F6E-7BFD-4E3C-8FB9-BD9C4143E02C}"/>
    <dataValidation allowBlank="1" showInputMessage="1" showErrorMessage="1" prompt="Upisati iznose u 000 EUR" sqref="C7:C17 E7:E17 G7:G17 N7:N17 J7:L17 J19:L19 N19" xr:uid="{496B4D4C-72A8-454E-9711-FF4E9E87AFA0}"/>
  </dataValidations>
  <pageMargins left="0.7" right="0.7" top="0.75" bottom="0.75" header="0.3" footer="0.3"/>
  <pageSetup paperSize="9" scale="64" orientation="landscape" r:id="rId1"/>
  <rowBreaks count="1" manualBreakCount="1">
    <brk id="3" max="16383" man="1"/>
  </rowBreaks>
  <ignoredErrors>
    <ignoredError sqref="C18 G18" formulaRange="1"/>
    <ignoredError sqref="D18:F18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A520-E5FE-49BE-8505-2AC19F5A53B1}">
  <sheetPr>
    <tabColor rgb="FFFEE600"/>
    <pageSetUpPr fitToPage="1"/>
  </sheetPr>
  <dimension ref="A1:V72"/>
  <sheetViews>
    <sheetView showGridLines="0" zoomScale="90" zoomScaleNormal="90" workbookViewId="0"/>
  </sheetViews>
  <sheetFormatPr defaultColWidth="9.140625" defaultRowHeight="12" x14ac:dyDescent="0.2"/>
  <cols>
    <col min="1" max="1" width="27.7109375" style="10" customWidth="1"/>
    <col min="2" max="2" width="17.85546875" style="10" customWidth="1"/>
    <col min="3" max="5" width="14.42578125" style="10" customWidth="1"/>
    <col min="6" max="6" width="13.140625" style="10" customWidth="1"/>
    <col min="7" max="9" width="16.140625" style="10" customWidth="1"/>
    <col min="10" max="13" width="13.28515625" style="10" customWidth="1"/>
    <col min="14" max="14" width="20.85546875" style="10" customWidth="1"/>
    <col min="15" max="19" width="8.28515625" style="10" customWidth="1"/>
    <col min="20" max="21" width="9.140625" style="10"/>
    <col min="22" max="22" width="26.7109375" style="10" customWidth="1"/>
    <col min="23" max="16384" width="9.140625" style="10"/>
  </cols>
  <sheetData>
    <row r="1" spans="1:22" s="4" customFormat="1" ht="15" customHeight="1" x14ac:dyDescent="0.25">
      <c r="A1" s="313" t="s">
        <v>73</v>
      </c>
      <c r="B1" s="786" t="str">
        <f>IF(AND('Podaci i zahtjev'!D7=""),"",'Podaci i zahtjev'!D7)</f>
        <v/>
      </c>
      <c r="C1" s="787"/>
      <c r="D1" s="787"/>
      <c r="E1" s="788"/>
      <c r="F1" s="3"/>
      <c r="G1" s="3"/>
      <c r="H1" s="3"/>
      <c r="I1" s="87"/>
      <c r="J1" s="7"/>
      <c r="K1" s="7"/>
      <c r="L1" s="7"/>
      <c r="M1" s="7"/>
      <c r="Q1" s="7"/>
    </row>
    <row r="2" spans="1:22" s="3" customFormat="1" ht="15" customHeight="1" x14ac:dyDescent="0.25">
      <c r="A2" s="331" t="s">
        <v>130</v>
      </c>
      <c r="B2" s="315" t="str">
        <f>IF(AND('Podaci i zahtjev'!I49=""),"",'Podaci i zahtjev'!I49)</f>
        <v/>
      </c>
      <c r="C2" s="30"/>
      <c r="I2" s="87"/>
      <c r="J2" s="6"/>
      <c r="K2" s="87"/>
      <c r="L2" s="7"/>
      <c r="M2" s="7"/>
      <c r="N2" s="4"/>
      <c r="O2" s="4"/>
      <c r="P2" s="4"/>
      <c r="Q2" s="7"/>
    </row>
    <row r="3" spans="1:22" s="3" customFormat="1" x14ac:dyDescent="0.25">
      <c r="A3" s="7"/>
      <c r="B3" s="88"/>
      <c r="C3" s="30"/>
      <c r="I3" s="87"/>
      <c r="J3" s="6"/>
      <c r="K3" s="87"/>
      <c r="L3" s="7"/>
      <c r="M3" s="7"/>
      <c r="N3" s="4"/>
      <c r="O3" s="4"/>
      <c r="P3" s="4"/>
    </row>
    <row r="4" spans="1:22" s="9" customFormat="1" ht="18.75" customHeight="1" x14ac:dyDescent="0.25">
      <c r="A4" s="789" t="s">
        <v>545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8"/>
      <c r="U4" s="8"/>
      <c r="V4" s="4"/>
    </row>
    <row r="5" spans="1:22" s="8" customFormat="1" ht="36.75" customHeight="1" x14ac:dyDescent="0.25">
      <c r="A5" s="703" t="s">
        <v>150</v>
      </c>
      <c r="B5" s="703" t="s">
        <v>151</v>
      </c>
      <c r="C5" s="737" t="s">
        <v>499</v>
      </c>
      <c r="D5" s="321" t="s">
        <v>152</v>
      </c>
      <c r="E5" s="334" t="s">
        <v>147</v>
      </c>
      <c r="F5" s="737" t="s">
        <v>76</v>
      </c>
      <c r="G5" s="737" t="s">
        <v>493</v>
      </c>
      <c r="H5" s="737" t="s">
        <v>494</v>
      </c>
      <c r="I5" s="737" t="s">
        <v>495</v>
      </c>
      <c r="J5" s="703" t="s">
        <v>390</v>
      </c>
      <c r="K5" s="703" t="s">
        <v>121</v>
      </c>
      <c r="L5" s="737" t="s">
        <v>389</v>
      </c>
      <c r="M5" s="737" t="s">
        <v>541</v>
      </c>
      <c r="N5" s="790" t="s">
        <v>145</v>
      </c>
      <c r="O5" s="701" t="s">
        <v>583</v>
      </c>
      <c r="P5" s="743"/>
      <c r="Q5" s="743"/>
      <c r="R5" s="743"/>
      <c r="S5" s="702"/>
    </row>
    <row r="6" spans="1:22" s="8" customFormat="1" ht="36.75" customHeight="1" x14ac:dyDescent="0.25">
      <c r="A6" s="703"/>
      <c r="B6" s="703"/>
      <c r="C6" s="738"/>
      <c r="D6" s="333" t="str">
        <f>IFERROR((YEAR($B$2)-1)," ")</f>
        <v xml:space="preserve"> </v>
      </c>
      <c r="E6" s="332" t="str">
        <f>$B$2</f>
        <v/>
      </c>
      <c r="F6" s="738"/>
      <c r="G6" s="738"/>
      <c r="H6" s="738"/>
      <c r="I6" s="738"/>
      <c r="J6" s="703"/>
      <c r="K6" s="703"/>
      <c r="L6" s="738"/>
      <c r="M6" s="738"/>
      <c r="N6" s="790"/>
      <c r="O6" s="455" t="str">
        <f>IFERROR(($D$6+1)," ")</f>
        <v xml:space="preserve"> </v>
      </c>
      <c r="P6" s="455" t="str">
        <f>IFERROR((O6+1)," ")</f>
        <v xml:space="preserve"> </v>
      </c>
      <c r="Q6" s="455" t="str">
        <f t="shared" ref="Q6:S6" si="0">IFERROR((P6+1)," ")</f>
        <v xml:space="preserve"> </v>
      </c>
      <c r="R6" s="455" t="str">
        <f t="shared" si="0"/>
        <v xml:space="preserve"> </v>
      </c>
      <c r="S6" s="455" t="str">
        <f t="shared" si="0"/>
        <v xml:space="preserve"> </v>
      </c>
    </row>
    <row r="7" spans="1:22" ht="15" customHeight="1" x14ac:dyDescent="0.2">
      <c r="A7" s="782" t="s">
        <v>79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1"/>
    </row>
    <row r="8" spans="1:22" x14ac:dyDescent="0.2">
      <c r="A8" s="176"/>
      <c r="B8" s="177"/>
      <c r="C8" s="137"/>
      <c r="D8" s="137"/>
      <c r="E8" s="137"/>
      <c r="F8" s="178"/>
      <c r="G8" s="179"/>
      <c r="H8" s="179"/>
      <c r="I8" s="179"/>
      <c r="J8" s="180"/>
      <c r="K8" s="181"/>
      <c r="L8" s="182"/>
      <c r="M8" s="264"/>
      <c r="N8" s="183"/>
      <c r="O8" s="137"/>
      <c r="P8" s="137"/>
      <c r="Q8" s="137"/>
      <c r="R8" s="137"/>
      <c r="S8" s="137"/>
    </row>
    <row r="9" spans="1:22" x14ac:dyDescent="0.2">
      <c r="A9" s="184"/>
      <c r="B9" s="73"/>
      <c r="C9" s="74"/>
      <c r="D9" s="74"/>
      <c r="E9" s="74"/>
      <c r="F9" s="185"/>
      <c r="G9" s="186"/>
      <c r="H9" s="186"/>
      <c r="I9" s="186"/>
      <c r="J9" s="187"/>
      <c r="K9" s="188"/>
      <c r="L9" s="189"/>
      <c r="M9" s="265"/>
      <c r="N9" s="190"/>
      <c r="O9" s="74"/>
      <c r="P9" s="74"/>
      <c r="Q9" s="74"/>
      <c r="R9" s="74"/>
      <c r="S9" s="74"/>
    </row>
    <row r="10" spans="1:22" x14ac:dyDescent="0.2">
      <c r="A10" s="184"/>
      <c r="B10" s="73"/>
      <c r="C10" s="74"/>
      <c r="D10" s="74"/>
      <c r="E10" s="74"/>
      <c r="F10" s="185"/>
      <c r="G10" s="186"/>
      <c r="H10" s="186"/>
      <c r="I10" s="186"/>
      <c r="J10" s="187"/>
      <c r="K10" s="188"/>
      <c r="L10" s="189"/>
      <c r="M10" s="265"/>
      <c r="N10" s="190"/>
      <c r="O10" s="74"/>
      <c r="P10" s="74"/>
      <c r="Q10" s="74"/>
      <c r="R10" s="74"/>
      <c r="S10" s="74"/>
    </row>
    <row r="11" spans="1:22" x14ac:dyDescent="0.2">
      <c r="A11" s="184"/>
      <c r="B11" s="468"/>
      <c r="C11" s="469"/>
      <c r="D11" s="469"/>
      <c r="E11" s="469"/>
      <c r="F11" s="470"/>
      <c r="G11" s="471"/>
      <c r="H11" s="471"/>
      <c r="I11" s="471"/>
      <c r="J11" s="187"/>
      <c r="K11" s="472"/>
      <c r="L11" s="473"/>
      <c r="M11" s="265"/>
      <c r="N11" s="190"/>
      <c r="O11" s="469"/>
      <c r="P11" s="469"/>
      <c r="Q11" s="469"/>
      <c r="R11" s="469"/>
      <c r="S11" s="469"/>
    </row>
    <row r="12" spans="1:22" x14ac:dyDescent="0.2">
      <c r="A12" s="184"/>
      <c r="B12" s="73"/>
      <c r="C12" s="74"/>
      <c r="D12" s="74"/>
      <c r="E12" s="74"/>
      <c r="F12" s="185"/>
      <c r="G12" s="186"/>
      <c r="H12" s="186"/>
      <c r="I12" s="186"/>
      <c r="J12" s="187"/>
      <c r="K12" s="188"/>
      <c r="L12" s="189"/>
      <c r="M12" s="265"/>
      <c r="N12" s="190"/>
      <c r="O12" s="74"/>
      <c r="P12" s="74"/>
      <c r="Q12" s="74"/>
      <c r="R12" s="74"/>
      <c r="S12" s="74"/>
    </row>
    <row r="13" spans="1:22" x14ac:dyDescent="0.2">
      <c r="A13" s="184"/>
      <c r="B13" s="73"/>
      <c r="C13" s="74"/>
      <c r="D13" s="74"/>
      <c r="E13" s="74"/>
      <c r="F13" s="185"/>
      <c r="G13" s="186"/>
      <c r="H13" s="186"/>
      <c r="I13" s="186"/>
      <c r="J13" s="187"/>
      <c r="K13" s="188"/>
      <c r="L13" s="189"/>
      <c r="M13" s="265"/>
      <c r="N13" s="190"/>
      <c r="O13" s="74"/>
      <c r="P13" s="74"/>
      <c r="Q13" s="74"/>
      <c r="R13" s="74"/>
      <c r="S13" s="74"/>
    </row>
    <row r="14" spans="1:22" x14ac:dyDescent="0.2">
      <c r="A14" s="184"/>
      <c r="B14" s="73"/>
      <c r="C14" s="74"/>
      <c r="D14" s="74"/>
      <c r="E14" s="74"/>
      <c r="F14" s="185"/>
      <c r="G14" s="186"/>
      <c r="H14" s="186"/>
      <c r="I14" s="186"/>
      <c r="J14" s="187"/>
      <c r="K14" s="188"/>
      <c r="L14" s="189"/>
      <c r="M14" s="265"/>
      <c r="N14" s="190"/>
      <c r="O14" s="74"/>
      <c r="P14" s="74"/>
      <c r="Q14" s="74"/>
      <c r="R14" s="74"/>
      <c r="S14" s="74"/>
    </row>
    <row r="15" spans="1:22" x14ac:dyDescent="0.2">
      <c r="A15" s="184"/>
      <c r="B15" s="73"/>
      <c r="C15" s="74"/>
      <c r="D15" s="74"/>
      <c r="E15" s="74"/>
      <c r="F15" s="185"/>
      <c r="G15" s="186"/>
      <c r="H15" s="186"/>
      <c r="I15" s="186"/>
      <c r="J15" s="187"/>
      <c r="K15" s="188"/>
      <c r="L15" s="189"/>
      <c r="M15" s="265"/>
      <c r="N15" s="190"/>
      <c r="O15" s="74"/>
      <c r="P15" s="74"/>
      <c r="Q15" s="74"/>
      <c r="R15" s="74"/>
      <c r="S15" s="74"/>
    </row>
    <row r="16" spans="1:22" x14ac:dyDescent="0.2">
      <c r="A16" s="184"/>
      <c r="B16" s="73"/>
      <c r="C16" s="74"/>
      <c r="D16" s="74"/>
      <c r="E16" s="74"/>
      <c r="F16" s="185"/>
      <c r="G16" s="186"/>
      <c r="H16" s="186"/>
      <c r="I16" s="186"/>
      <c r="J16" s="187"/>
      <c r="K16" s="188"/>
      <c r="L16" s="189"/>
      <c r="M16" s="265"/>
      <c r="N16" s="190"/>
      <c r="O16" s="74"/>
      <c r="P16" s="74"/>
      <c r="Q16" s="74"/>
      <c r="R16" s="74"/>
      <c r="S16" s="74"/>
    </row>
    <row r="17" spans="1:20" x14ac:dyDescent="0.2">
      <c r="A17" s="191"/>
      <c r="B17" s="192"/>
      <c r="C17" s="138"/>
      <c r="D17" s="138"/>
      <c r="E17" s="138"/>
      <c r="F17" s="193"/>
      <c r="G17" s="194"/>
      <c r="H17" s="194"/>
      <c r="I17" s="194"/>
      <c r="J17" s="195"/>
      <c r="K17" s="196"/>
      <c r="L17" s="197"/>
      <c r="M17" s="266"/>
      <c r="N17" s="198"/>
      <c r="O17" s="138"/>
      <c r="P17" s="138"/>
      <c r="Q17" s="138"/>
      <c r="R17" s="138"/>
      <c r="S17" s="138"/>
    </row>
    <row r="18" spans="1:20" x14ac:dyDescent="0.2">
      <c r="A18" s="768" t="s">
        <v>85</v>
      </c>
      <c r="B18" s="769"/>
      <c r="C18" s="418">
        <f>SUM(C8:C17)</f>
        <v>0</v>
      </c>
      <c r="D18" s="418">
        <f>SUM(D8:D17)</f>
        <v>0</v>
      </c>
      <c r="E18" s="418">
        <f>SUM(E8:E17)</f>
        <v>0</v>
      </c>
      <c r="F18" s="418">
        <f>SUM(F8:F17)</f>
        <v>0</v>
      </c>
      <c r="G18" s="105"/>
      <c r="H18" s="105"/>
      <c r="I18" s="106"/>
      <c r="J18" s="107"/>
      <c r="K18" s="89"/>
      <c r="L18" s="90"/>
      <c r="M18" s="90"/>
      <c r="N18" s="108"/>
      <c r="O18" s="417">
        <f>SUM(O8:O17)</f>
        <v>0</v>
      </c>
      <c r="P18" s="417">
        <f>SUM(P8:P17)</f>
        <v>0</v>
      </c>
      <c r="Q18" s="417">
        <f>SUM(Q8:Q17)</f>
        <v>0</v>
      </c>
      <c r="R18" s="417">
        <f>SUM(R8:R17)</f>
        <v>0</v>
      </c>
      <c r="S18" s="549">
        <f>SUM(S8:S17)</f>
        <v>0</v>
      </c>
    </row>
    <row r="19" spans="1:20" ht="15" customHeight="1" x14ac:dyDescent="0.2">
      <c r="A19" s="782" t="s">
        <v>78</v>
      </c>
      <c r="B19" s="780"/>
      <c r="C19" s="780"/>
      <c r="D19" s="780"/>
      <c r="E19" s="780"/>
      <c r="F19" s="780"/>
      <c r="G19" s="780"/>
      <c r="H19" s="780"/>
      <c r="I19" s="780"/>
      <c r="J19" s="780"/>
      <c r="K19" s="780"/>
      <c r="L19" s="780"/>
      <c r="M19" s="780"/>
      <c r="N19" s="781"/>
      <c r="O19" s="311"/>
      <c r="P19" s="311"/>
      <c r="Q19" s="311"/>
      <c r="R19" s="311"/>
      <c r="S19" s="311"/>
    </row>
    <row r="20" spans="1:20" ht="12.75" customHeight="1" x14ac:dyDescent="0.2">
      <c r="A20" s="270"/>
      <c r="B20" s="306"/>
      <c r="C20" s="271"/>
      <c r="D20" s="137"/>
      <c r="E20" s="137"/>
      <c r="F20" s="178"/>
      <c r="G20" s="179"/>
      <c r="H20" s="179"/>
      <c r="I20" s="179"/>
      <c r="J20" s="180"/>
      <c r="K20" s="181"/>
      <c r="L20" s="182"/>
      <c r="M20" s="264"/>
      <c r="N20" s="309"/>
      <c r="O20" s="307"/>
      <c r="P20" s="307"/>
      <c r="Q20" s="307"/>
      <c r="R20" s="307"/>
      <c r="S20" s="308"/>
      <c r="T20" s="17"/>
    </row>
    <row r="21" spans="1:20" x14ac:dyDescent="0.2">
      <c r="A21" s="184"/>
      <c r="B21" s="73"/>
      <c r="C21" s="74"/>
      <c r="D21" s="74"/>
      <c r="E21" s="74"/>
      <c r="F21" s="185"/>
      <c r="G21" s="186"/>
      <c r="H21" s="186"/>
      <c r="I21" s="186"/>
      <c r="J21" s="187"/>
      <c r="K21" s="188"/>
      <c r="L21" s="189"/>
      <c r="M21" s="265"/>
      <c r="N21" s="190"/>
      <c r="O21" s="17"/>
      <c r="P21" s="307"/>
      <c r="Q21" s="307"/>
      <c r="R21" s="307"/>
      <c r="S21" s="308"/>
      <c r="T21" s="17"/>
    </row>
    <row r="22" spans="1:20" x14ac:dyDescent="0.2">
      <c r="A22" s="184"/>
      <c r="B22" s="73"/>
      <c r="C22" s="74"/>
      <c r="D22" s="74"/>
      <c r="E22" s="74"/>
      <c r="F22" s="185"/>
      <c r="G22" s="186"/>
      <c r="H22" s="186"/>
      <c r="I22" s="186"/>
      <c r="J22" s="187"/>
      <c r="K22" s="188"/>
      <c r="L22" s="189"/>
      <c r="M22" s="265"/>
      <c r="N22" s="190"/>
      <c r="O22" s="307"/>
      <c r="P22" s="307"/>
      <c r="Q22" s="307"/>
      <c r="R22" s="307"/>
      <c r="S22" s="308"/>
      <c r="T22" s="17"/>
    </row>
    <row r="23" spans="1:20" x14ac:dyDescent="0.2">
      <c r="A23" s="184"/>
      <c r="B23" s="73"/>
      <c r="C23" s="74"/>
      <c r="D23" s="74"/>
      <c r="E23" s="74"/>
      <c r="F23" s="185"/>
      <c r="G23" s="186"/>
      <c r="H23" s="186"/>
      <c r="I23" s="186"/>
      <c r="J23" s="187"/>
      <c r="K23" s="188"/>
      <c r="L23" s="189"/>
      <c r="M23" s="265"/>
      <c r="N23" s="190"/>
      <c r="O23" s="307"/>
      <c r="P23" s="307"/>
      <c r="Q23" s="307"/>
      <c r="R23" s="307"/>
      <c r="S23" s="308"/>
      <c r="T23" s="17"/>
    </row>
    <row r="24" spans="1:20" x14ac:dyDescent="0.2">
      <c r="A24" s="184"/>
      <c r="B24" s="73"/>
      <c r="C24" s="74"/>
      <c r="D24" s="74"/>
      <c r="E24" s="74"/>
      <c r="F24" s="185"/>
      <c r="G24" s="186"/>
      <c r="H24" s="186"/>
      <c r="I24" s="186"/>
      <c r="J24" s="187"/>
      <c r="K24" s="188"/>
      <c r="L24" s="189"/>
      <c r="M24" s="265"/>
      <c r="N24" s="190"/>
      <c r="O24" s="307"/>
      <c r="P24" s="307"/>
      <c r="Q24" s="307"/>
      <c r="R24" s="307"/>
      <c r="S24" s="308"/>
      <c r="T24" s="17"/>
    </row>
    <row r="25" spans="1:20" x14ac:dyDescent="0.2">
      <c r="A25" s="184"/>
      <c r="B25" s="73"/>
      <c r="C25" s="74"/>
      <c r="D25" s="74"/>
      <c r="E25" s="74"/>
      <c r="F25" s="185"/>
      <c r="G25" s="186"/>
      <c r="H25" s="186"/>
      <c r="I25" s="186"/>
      <c r="J25" s="187"/>
      <c r="K25" s="188"/>
      <c r="L25" s="189"/>
      <c r="M25" s="265"/>
      <c r="N25" s="190"/>
      <c r="O25" s="307"/>
      <c r="P25" s="307"/>
      <c r="Q25" s="307"/>
      <c r="R25" s="307"/>
      <c r="S25" s="308"/>
      <c r="T25" s="17"/>
    </row>
    <row r="26" spans="1:20" x14ac:dyDescent="0.2">
      <c r="A26" s="184"/>
      <c r="B26" s="73"/>
      <c r="C26" s="74"/>
      <c r="D26" s="74"/>
      <c r="E26" s="74"/>
      <c r="F26" s="185"/>
      <c r="G26" s="186"/>
      <c r="H26" s="186"/>
      <c r="I26" s="186"/>
      <c r="J26" s="187"/>
      <c r="K26" s="188"/>
      <c r="L26" s="189"/>
      <c r="M26" s="265"/>
      <c r="N26" s="190"/>
      <c r="O26" s="307"/>
      <c r="P26" s="307"/>
      <c r="Q26" s="307"/>
      <c r="R26" s="307"/>
      <c r="S26" s="308"/>
      <c r="T26" s="17"/>
    </row>
    <row r="27" spans="1:20" x14ac:dyDescent="0.2">
      <c r="A27" s="184"/>
      <c r="B27" s="73"/>
      <c r="C27" s="74"/>
      <c r="D27" s="74"/>
      <c r="E27" s="74"/>
      <c r="F27" s="185"/>
      <c r="G27" s="186"/>
      <c r="H27" s="186"/>
      <c r="I27" s="186"/>
      <c r="J27" s="187"/>
      <c r="K27" s="188"/>
      <c r="L27" s="189"/>
      <c r="M27" s="265"/>
      <c r="N27" s="190"/>
      <c r="O27" s="307"/>
      <c r="P27" s="307"/>
      <c r="Q27" s="307"/>
      <c r="R27" s="307"/>
      <c r="S27" s="308"/>
      <c r="T27" s="17"/>
    </row>
    <row r="28" spans="1:20" x14ac:dyDescent="0.2">
      <c r="A28" s="191"/>
      <c r="B28" s="192"/>
      <c r="C28" s="138"/>
      <c r="D28" s="138"/>
      <c r="E28" s="138"/>
      <c r="F28" s="193"/>
      <c r="G28" s="194"/>
      <c r="H28" s="194"/>
      <c r="I28" s="194"/>
      <c r="J28" s="195"/>
      <c r="K28" s="196"/>
      <c r="L28" s="197"/>
      <c r="M28" s="266"/>
      <c r="N28" s="310"/>
      <c r="O28" s="307"/>
      <c r="P28" s="307"/>
      <c r="Q28" s="307"/>
      <c r="R28" s="307"/>
      <c r="S28" s="308"/>
      <c r="T28" s="17"/>
    </row>
    <row r="29" spans="1:20" x14ac:dyDescent="0.2">
      <c r="A29" s="768" t="s">
        <v>83</v>
      </c>
      <c r="B29" s="769"/>
      <c r="C29" s="418">
        <f>SUM(C20:C28)</f>
        <v>0</v>
      </c>
      <c r="D29" s="418">
        <f t="shared" ref="D29:F29" si="1">SUM(D20:D28)</f>
        <v>0</v>
      </c>
      <c r="E29" s="418">
        <f t="shared" si="1"/>
        <v>0</v>
      </c>
      <c r="F29" s="418">
        <f t="shared" si="1"/>
        <v>0</v>
      </c>
      <c r="G29" s="109"/>
      <c r="H29" s="110"/>
      <c r="I29" s="93"/>
      <c r="J29" s="110"/>
      <c r="K29" s="93"/>
      <c r="L29" s="94"/>
      <c r="M29" s="94"/>
      <c r="N29" s="3"/>
      <c r="O29" s="143"/>
      <c r="P29" s="143"/>
      <c r="Q29" s="143"/>
      <c r="R29" s="143"/>
      <c r="S29" s="143"/>
      <c r="T29" s="17"/>
    </row>
    <row r="30" spans="1:20" x14ac:dyDescent="0.2">
      <c r="A30" s="770" t="s">
        <v>80</v>
      </c>
      <c r="B30" s="771"/>
      <c r="C30" s="337">
        <f>C18+C29</f>
        <v>0</v>
      </c>
      <c r="D30" s="337">
        <f t="shared" ref="D30:F30" si="2">D18+D29</f>
        <v>0</v>
      </c>
      <c r="E30" s="337">
        <f t="shared" si="2"/>
        <v>0</v>
      </c>
      <c r="F30" s="337">
        <f t="shared" si="2"/>
        <v>0</v>
      </c>
      <c r="G30" s="111"/>
      <c r="H30" s="111"/>
      <c r="I30" s="111"/>
      <c r="J30" s="110"/>
      <c r="K30" s="93"/>
      <c r="L30" s="93"/>
      <c r="M30" s="93"/>
      <c r="N30" s="3"/>
      <c r="O30" s="143"/>
      <c r="P30" s="143"/>
      <c r="Q30" s="143"/>
      <c r="R30" s="143"/>
      <c r="S30" s="143"/>
      <c r="T30" s="17"/>
    </row>
    <row r="31" spans="1:20" ht="37.5" customHeight="1" x14ac:dyDescent="0.2">
      <c r="A31" s="717" t="s">
        <v>148</v>
      </c>
      <c r="B31" s="717"/>
      <c r="C31" s="717"/>
      <c r="D31" s="717"/>
      <c r="E31" s="717"/>
      <c r="F31" s="717"/>
      <c r="G31" s="717"/>
      <c r="H31" s="717"/>
      <c r="I31" s="717"/>
      <c r="J31" s="717"/>
      <c r="K31" s="717"/>
      <c r="L31" s="717"/>
      <c r="M31" s="717"/>
      <c r="N31" s="717"/>
      <c r="O31" s="717"/>
      <c r="P31" s="717"/>
      <c r="Q31" s="717"/>
      <c r="R31" s="717"/>
      <c r="S31" s="717"/>
    </row>
    <row r="32" spans="1:20" ht="12" customHeight="1" x14ac:dyDescent="0.2">
      <c r="A32" s="304"/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</row>
    <row r="33" spans="1:19" ht="13.5" customHeight="1" x14ac:dyDescent="0.2">
      <c r="A33" s="304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</row>
    <row r="34" spans="1:19" ht="18" customHeight="1" x14ac:dyDescent="0.2">
      <c r="A34" s="710" t="s">
        <v>546</v>
      </c>
      <c r="B34" s="711"/>
      <c r="C34" s="711"/>
      <c r="D34" s="711"/>
      <c r="E34" s="711"/>
      <c r="F34" s="711"/>
      <c r="G34" s="711"/>
      <c r="H34" s="711"/>
      <c r="I34" s="711"/>
      <c r="J34" s="711"/>
      <c r="K34" s="712"/>
      <c r="L34" s="12"/>
      <c r="M34" s="12"/>
      <c r="O34" s="13"/>
    </row>
    <row r="35" spans="1:19" ht="36" x14ac:dyDescent="0.2">
      <c r="A35" s="703" t="s">
        <v>81</v>
      </c>
      <c r="B35" s="703" t="s">
        <v>151</v>
      </c>
      <c r="C35" s="737" t="s">
        <v>500</v>
      </c>
      <c r="D35" s="321" t="s">
        <v>146</v>
      </c>
      <c r="E35" s="334" t="s">
        <v>147</v>
      </c>
      <c r="F35" s="737" t="s">
        <v>76</v>
      </c>
      <c r="G35" s="737" t="s">
        <v>493</v>
      </c>
      <c r="H35" s="737" t="s">
        <v>494</v>
      </c>
      <c r="I35" s="737" t="s">
        <v>495</v>
      </c>
      <c r="J35" s="703" t="s">
        <v>390</v>
      </c>
      <c r="K35" s="703" t="s">
        <v>77</v>
      </c>
      <c r="L35" s="12"/>
      <c r="M35" s="12"/>
    </row>
    <row r="36" spans="1:19" ht="17.25" customHeight="1" x14ac:dyDescent="0.2">
      <c r="A36" s="703"/>
      <c r="B36" s="703"/>
      <c r="C36" s="738"/>
      <c r="D36" s="333" t="str">
        <f>IFERROR((YEAR($B$2)-1)," ")</f>
        <v xml:space="preserve"> </v>
      </c>
      <c r="E36" s="332" t="str">
        <f>$B$2</f>
        <v/>
      </c>
      <c r="F36" s="738"/>
      <c r="G36" s="738"/>
      <c r="H36" s="738"/>
      <c r="I36" s="738"/>
      <c r="J36" s="703"/>
      <c r="K36" s="703"/>
      <c r="L36" s="12"/>
      <c r="M36" s="12"/>
    </row>
    <row r="37" spans="1:19" x14ac:dyDescent="0.2">
      <c r="A37" s="783" t="s">
        <v>84</v>
      </c>
      <c r="B37" s="784"/>
      <c r="C37" s="784"/>
      <c r="D37" s="784"/>
      <c r="E37" s="784"/>
      <c r="F37" s="784"/>
      <c r="G37" s="784"/>
      <c r="H37" s="784"/>
      <c r="I37" s="784"/>
      <c r="J37" s="784"/>
      <c r="K37" s="785"/>
      <c r="L37" s="12"/>
      <c r="M37" s="12"/>
    </row>
    <row r="38" spans="1:19" x14ac:dyDescent="0.2">
      <c r="A38" s="177"/>
      <c r="B38" s="199"/>
      <c r="C38" s="137"/>
      <c r="D38" s="137"/>
      <c r="E38" s="137"/>
      <c r="F38" s="178"/>
      <c r="G38" s="179"/>
      <c r="H38" s="179"/>
      <c r="I38" s="179"/>
      <c r="J38" s="180"/>
      <c r="K38" s="181"/>
      <c r="L38" s="94"/>
      <c r="M38" s="94"/>
      <c r="N38" s="20"/>
    </row>
    <row r="39" spans="1:19" x14ac:dyDescent="0.2">
      <c r="A39" s="73"/>
      <c r="B39" s="200"/>
      <c r="C39" s="74"/>
      <c r="D39" s="74"/>
      <c r="E39" s="74"/>
      <c r="F39" s="185"/>
      <c r="G39" s="186"/>
      <c r="H39" s="186"/>
      <c r="I39" s="186"/>
      <c r="J39" s="187"/>
      <c r="K39" s="188"/>
      <c r="L39" s="94"/>
      <c r="M39" s="94"/>
      <c r="N39" s="20"/>
    </row>
    <row r="40" spans="1:19" x14ac:dyDescent="0.2">
      <c r="A40" s="73"/>
      <c r="B40" s="200"/>
      <c r="C40" s="74"/>
      <c r="D40" s="185"/>
      <c r="E40" s="185"/>
      <c r="F40" s="185"/>
      <c r="G40" s="186"/>
      <c r="H40" s="186"/>
      <c r="I40" s="186"/>
      <c r="J40" s="187"/>
      <c r="K40" s="188"/>
      <c r="L40" s="94"/>
      <c r="M40" s="94"/>
      <c r="N40" s="20"/>
    </row>
    <row r="41" spans="1:19" x14ac:dyDescent="0.2">
      <c r="A41" s="192"/>
      <c r="B41" s="201"/>
      <c r="C41" s="138"/>
      <c r="D41" s="138"/>
      <c r="E41" s="138"/>
      <c r="F41" s="193"/>
      <c r="G41" s="194"/>
      <c r="H41" s="194"/>
      <c r="I41" s="194"/>
      <c r="J41" s="195"/>
      <c r="K41" s="196"/>
      <c r="L41" s="94"/>
      <c r="M41" s="94"/>
      <c r="N41" s="20"/>
    </row>
    <row r="42" spans="1:19" x14ac:dyDescent="0.2">
      <c r="A42" s="768" t="s">
        <v>85</v>
      </c>
      <c r="B42" s="769"/>
      <c r="C42" s="418">
        <f>SUM(C38:C41)</f>
        <v>0</v>
      </c>
      <c r="D42" s="418">
        <f t="shared" ref="D42:E42" si="3">SUM(D38:D41)</f>
        <v>0</v>
      </c>
      <c r="E42" s="418">
        <f t="shared" si="3"/>
        <v>0</v>
      </c>
      <c r="F42" s="418">
        <f>SUM(F38:F41)</f>
        <v>0</v>
      </c>
      <c r="G42" s="121"/>
      <c r="H42" s="121"/>
      <c r="I42" s="109"/>
      <c r="J42" s="110"/>
      <c r="K42" s="94"/>
      <c r="L42" s="94"/>
      <c r="M42" s="94"/>
    </row>
    <row r="43" spans="1:19" x14ac:dyDescent="0.2">
      <c r="A43" s="783" t="s">
        <v>82</v>
      </c>
      <c r="B43" s="784"/>
      <c r="C43" s="784"/>
      <c r="D43" s="784"/>
      <c r="E43" s="784"/>
      <c r="F43" s="784"/>
      <c r="G43" s="784"/>
      <c r="H43" s="784"/>
      <c r="I43" s="784"/>
      <c r="J43" s="784"/>
      <c r="K43" s="785"/>
      <c r="L43" s="94"/>
      <c r="M43" s="94"/>
    </row>
    <row r="44" spans="1:19" x14ac:dyDescent="0.2">
      <c r="A44" s="177"/>
      <c r="B44" s="199"/>
      <c r="C44" s="137"/>
      <c r="D44" s="137"/>
      <c r="E44" s="137"/>
      <c r="F44" s="178"/>
      <c r="G44" s="179"/>
      <c r="H44" s="179"/>
      <c r="I44" s="179"/>
      <c r="J44" s="180"/>
      <c r="K44" s="181"/>
      <c r="L44" s="94"/>
      <c r="M44" s="94"/>
      <c r="N44" s="20"/>
    </row>
    <row r="45" spans="1:19" x14ac:dyDescent="0.2">
      <c r="A45" s="73"/>
      <c r="B45" s="200"/>
      <c r="C45" s="74"/>
      <c r="D45" s="74"/>
      <c r="E45" s="74"/>
      <c r="F45" s="185"/>
      <c r="G45" s="186"/>
      <c r="H45" s="186"/>
      <c r="I45" s="186"/>
      <c r="J45" s="187"/>
      <c r="K45" s="188"/>
      <c r="L45" s="94"/>
      <c r="M45" s="94"/>
      <c r="N45" s="20"/>
    </row>
    <row r="46" spans="1:19" x14ac:dyDescent="0.2">
      <c r="A46" s="73"/>
      <c r="B46" s="200"/>
      <c r="C46" s="74"/>
      <c r="D46" s="185"/>
      <c r="E46" s="185"/>
      <c r="F46" s="185"/>
      <c r="G46" s="186"/>
      <c r="H46" s="186"/>
      <c r="I46" s="186"/>
      <c r="J46" s="187"/>
      <c r="K46" s="188"/>
      <c r="L46" s="94"/>
      <c r="M46" s="94"/>
      <c r="N46" s="20"/>
    </row>
    <row r="47" spans="1:19" x14ac:dyDescent="0.2">
      <c r="A47" s="192"/>
      <c r="B47" s="201"/>
      <c r="C47" s="138"/>
      <c r="D47" s="138"/>
      <c r="E47" s="138"/>
      <c r="F47" s="193"/>
      <c r="G47" s="194"/>
      <c r="H47" s="194"/>
      <c r="I47" s="194"/>
      <c r="J47" s="195"/>
      <c r="K47" s="196"/>
      <c r="L47" s="94"/>
      <c r="M47" s="94"/>
      <c r="N47" s="20"/>
    </row>
    <row r="48" spans="1:19" x14ac:dyDescent="0.2">
      <c r="A48" s="768" t="s">
        <v>83</v>
      </c>
      <c r="B48" s="769"/>
      <c r="C48" s="418">
        <f>SUM(C44:C47)</f>
        <v>0</v>
      </c>
      <c r="D48" s="418">
        <f>SUM(D44:D47)</f>
        <v>0</v>
      </c>
      <c r="E48" s="418">
        <f t="shared" ref="E48" si="4">SUM(E44:E47)</f>
        <v>0</v>
      </c>
      <c r="F48" s="418">
        <f>SUM(F44:F47)</f>
        <v>0</v>
      </c>
      <c r="G48" s="121"/>
      <c r="H48" s="121"/>
      <c r="I48" s="109"/>
      <c r="J48" s="110"/>
      <c r="K48" s="94"/>
      <c r="L48" s="94"/>
      <c r="M48" s="94"/>
    </row>
    <row r="49" spans="1:15" x14ac:dyDescent="0.2">
      <c r="A49" s="770" t="s">
        <v>86</v>
      </c>
      <c r="B49" s="771"/>
      <c r="C49" s="337">
        <f>C42+C48</f>
        <v>0</v>
      </c>
      <c r="D49" s="337">
        <f>D42+D48</f>
        <v>0</v>
      </c>
      <c r="E49" s="337">
        <f>E42+E48</f>
        <v>0</v>
      </c>
      <c r="F49" s="337">
        <f>F42+F48</f>
        <v>0</v>
      </c>
      <c r="G49" s="122"/>
      <c r="H49" s="121"/>
      <c r="I49" s="109"/>
      <c r="J49" s="110"/>
      <c r="K49" s="94"/>
      <c r="L49" s="94"/>
      <c r="M49" s="94"/>
    </row>
    <row r="50" spans="1:15" x14ac:dyDescent="0.2">
      <c r="A50" s="123"/>
      <c r="B50" s="123"/>
      <c r="C50" s="123"/>
      <c r="D50" s="122"/>
      <c r="E50" s="122"/>
      <c r="F50" s="122"/>
      <c r="G50" s="124"/>
      <c r="H50" s="122"/>
      <c r="I50" s="121"/>
      <c r="J50" s="109"/>
      <c r="K50" s="110"/>
      <c r="L50" s="94"/>
      <c r="M50" s="94"/>
      <c r="N50" s="94"/>
    </row>
    <row r="51" spans="1:15" ht="18.75" customHeight="1" x14ac:dyDescent="0.2">
      <c r="A51" s="772" t="s">
        <v>87</v>
      </c>
      <c r="B51" s="772"/>
      <c r="C51" s="772"/>
      <c r="D51" s="337">
        <f>D30+D49</f>
        <v>0</v>
      </c>
      <c r="E51" s="337">
        <f>E30+E49</f>
        <v>0</v>
      </c>
      <c r="F51" s="337"/>
      <c r="G51" s="3"/>
      <c r="H51" s="121"/>
      <c r="I51" s="124"/>
      <c r="J51" s="110"/>
      <c r="K51" s="94"/>
      <c r="L51" s="94"/>
      <c r="M51" s="94"/>
    </row>
    <row r="52" spans="1:15" x14ac:dyDescent="0.2">
      <c r="A52" s="99"/>
      <c r="B52" s="99"/>
      <c r="C52" s="99"/>
      <c r="D52" s="100"/>
      <c r="E52" s="100"/>
      <c r="F52" s="100"/>
      <c r="G52" s="98"/>
      <c r="I52" s="101"/>
      <c r="J52" s="98"/>
      <c r="K52" s="91"/>
      <c r="L52" s="92"/>
      <c r="M52" s="92"/>
      <c r="N52" s="94"/>
      <c r="O52" s="94"/>
    </row>
    <row r="53" spans="1:15" x14ac:dyDescent="0.2">
      <c r="A53" s="102"/>
      <c r="B53" s="102"/>
      <c r="C53" s="103"/>
      <c r="D53" s="104"/>
      <c r="E53" s="104"/>
      <c r="F53" s="103"/>
      <c r="G53" s="103"/>
      <c r="H53" s="97"/>
      <c r="I53" s="95"/>
      <c r="J53" s="91"/>
      <c r="K53" s="92"/>
      <c r="L53" s="93"/>
      <c r="M53" s="93"/>
    </row>
    <row r="54" spans="1:15" ht="18" customHeight="1" x14ac:dyDescent="0.2">
      <c r="A54" s="755" t="s">
        <v>92</v>
      </c>
      <c r="B54" s="756"/>
      <c r="C54" s="756"/>
      <c r="D54" s="756"/>
      <c r="E54" s="756"/>
      <c r="F54" s="756"/>
      <c r="G54" s="756"/>
      <c r="H54" s="757"/>
      <c r="I54" s="91"/>
      <c r="J54" s="92"/>
      <c r="K54" s="92"/>
      <c r="L54" s="93"/>
      <c r="M54" s="93"/>
      <c r="N54" s="92"/>
      <c r="O54" s="92"/>
    </row>
    <row r="55" spans="1:15" ht="29.25" customHeight="1" x14ac:dyDescent="0.2">
      <c r="A55" s="703" t="s">
        <v>156</v>
      </c>
      <c r="B55" s="703" t="s">
        <v>93</v>
      </c>
      <c r="C55" s="703" t="s">
        <v>505</v>
      </c>
      <c r="D55" s="703" t="s">
        <v>506</v>
      </c>
      <c r="E55" s="703" t="s">
        <v>507</v>
      </c>
      <c r="F55" s="703" t="s">
        <v>497</v>
      </c>
      <c r="G55" s="751" t="s">
        <v>120</v>
      </c>
      <c r="H55" s="752"/>
      <c r="I55" s="92"/>
      <c r="J55" s="93"/>
      <c r="K55" s="93"/>
    </row>
    <row r="56" spans="1:15" ht="29.25" customHeight="1" x14ac:dyDescent="0.2">
      <c r="A56" s="703"/>
      <c r="B56" s="703"/>
      <c r="C56" s="703"/>
      <c r="D56" s="703"/>
      <c r="E56" s="703"/>
      <c r="F56" s="703"/>
      <c r="G56" s="753"/>
      <c r="H56" s="754"/>
      <c r="I56" s="15"/>
      <c r="J56" s="93"/>
      <c r="K56" s="93"/>
    </row>
    <row r="57" spans="1:15" x14ac:dyDescent="0.2">
      <c r="A57" s="176"/>
      <c r="B57" s="177"/>
      <c r="C57" s="137"/>
      <c r="D57" s="137"/>
      <c r="E57" s="137"/>
      <c r="F57" s="179"/>
      <c r="G57" s="760"/>
      <c r="H57" s="761"/>
      <c r="I57" s="15"/>
      <c r="J57" s="15"/>
      <c r="K57" s="15"/>
    </row>
    <row r="58" spans="1:15" x14ac:dyDescent="0.2">
      <c r="A58" s="184"/>
      <c r="B58" s="73"/>
      <c r="C58" s="74"/>
      <c r="D58" s="74"/>
      <c r="E58" s="74"/>
      <c r="F58" s="186"/>
      <c r="G58" s="758"/>
      <c r="H58" s="759"/>
    </row>
    <row r="59" spans="1:15" x14ac:dyDescent="0.2">
      <c r="A59" s="184"/>
      <c r="B59" s="73"/>
      <c r="C59" s="74"/>
      <c r="D59" s="74"/>
      <c r="E59" s="74"/>
      <c r="F59" s="186"/>
      <c r="G59" s="758"/>
      <c r="H59" s="759"/>
    </row>
    <row r="60" spans="1:15" x14ac:dyDescent="0.2">
      <c r="A60" s="184"/>
      <c r="B60" s="73"/>
      <c r="C60" s="74"/>
      <c r="D60" s="74"/>
      <c r="E60" s="74"/>
      <c r="F60" s="186"/>
      <c r="G60" s="464"/>
      <c r="H60" s="465"/>
    </row>
    <row r="61" spans="1:15" x14ac:dyDescent="0.2">
      <c r="A61" s="184"/>
      <c r="B61" s="73"/>
      <c r="C61" s="74"/>
      <c r="D61" s="74"/>
      <c r="E61" s="74"/>
      <c r="F61" s="186"/>
      <c r="G61" s="758"/>
      <c r="H61" s="759"/>
    </row>
    <row r="62" spans="1:15" x14ac:dyDescent="0.2">
      <c r="A62" s="184"/>
      <c r="B62" s="73"/>
      <c r="C62" s="74"/>
      <c r="D62" s="74"/>
      <c r="E62" s="74"/>
      <c r="F62" s="186"/>
      <c r="G62" s="758"/>
      <c r="H62" s="759"/>
    </row>
    <row r="63" spans="1:15" x14ac:dyDescent="0.2">
      <c r="A63" s="191"/>
      <c r="B63" s="192"/>
      <c r="C63" s="138"/>
      <c r="D63" s="138"/>
      <c r="E63" s="138"/>
      <c r="F63" s="194"/>
      <c r="G63" s="749"/>
      <c r="H63" s="750"/>
    </row>
    <row r="64" spans="1:15" x14ac:dyDescent="0.2">
      <c r="A64" s="791" t="s">
        <v>30</v>
      </c>
      <c r="B64" s="792"/>
      <c r="C64" s="550">
        <f>SUM(C57:C63)</f>
        <v>0</v>
      </c>
      <c r="D64" s="550">
        <f t="shared" ref="D64:E64" si="5">SUM(D57:D63)</f>
        <v>0</v>
      </c>
      <c r="E64" s="550">
        <f t="shared" si="5"/>
        <v>0</v>
      </c>
      <c r="F64" s="16"/>
    </row>
    <row r="65" spans="1:13" x14ac:dyDescent="0.2">
      <c r="A65" s="17"/>
      <c r="B65" s="17"/>
      <c r="C65" s="17"/>
      <c r="D65" s="17"/>
      <c r="E65" s="17"/>
      <c r="F65" s="17"/>
      <c r="G65" s="17"/>
      <c r="H65" s="17"/>
    </row>
    <row r="67" spans="1:13" ht="15.75" customHeight="1" x14ac:dyDescent="0.2">
      <c r="A67" s="777"/>
      <c r="B67" s="778"/>
      <c r="C67" s="778"/>
      <c r="D67" s="778"/>
      <c r="E67" s="778"/>
      <c r="F67" s="779"/>
      <c r="G67" s="457" t="s">
        <v>113</v>
      </c>
      <c r="H67" s="457" t="s">
        <v>114</v>
      </c>
      <c r="I67" s="762" t="s">
        <v>232</v>
      </c>
      <c r="J67" s="762"/>
      <c r="K67" s="762"/>
      <c r="L67" s="762"/>
      <c r="M67" s="763"/>
    </row>
    <row r="68" spans="1:13" ht="30" customHeight="1" x14ac:dyDescent="0.2">
      <c r="A68" s="766" t="s">
        <v>582</v>
      </c>
      <c r="B68" s="767"/>
      <c r="C68" s="767"/>
      <c r="D68" s="767"/>
      <c r="E68" s="767"/>
      <c r="F68" s="767"/>
      <c r="G68" s="466" t="b">
        <v>0</v>
      </c>
      <c r="H68" s="466" t="b">
        <v>0</v>
      </c>
      <c r="I68" s="764"/>
      <c r="J68" s="764"/>
      <c r="K68" s="764"/>
      <c r="L68" s="764"/>
      <c r="M68" s="765"/>
    </row>
    <row r="69" spans="1:13" ht="30" customHeight="1" x14ac:dyDescent="0.2">
      <c r="A69" s="775" t="s">
        <v>554</v>
      </c>
      <c r="B69" s="776"/>
      <c r="C69" s="776"/>
      <c r="D69" s="776"/>
      <c r="E69" s="776"/>
      <c r="F69" s="776"/>
      <c r="G69" s="467" t="b">
        <v>0</v>
      </c>
      <c r="H69" s="467" t="b">
        <v>0</v>
      </c>
      <c r="I69" s="596"/>
      <c r="J69" s="596"/>
      <c r="K69" s="596"/>
      <c r="L69" s="596"/>
      <c r="M69" s="597"/>
    </row>
    <row r="70" spans="1:13" ht="30" customHeight="1" x14ac:dyDescent="0.2">
      <c r="A70" s="775" t="s">
        <v>551</v>
      </c>
      <c r="B70" s="776"/>
      <c r="C70" s="776"/>
      <c r="D70" s="776"/>
      <c r="E70" s="776"/>
      <c r="F70" s="776"/>
      <c r="G70" s="467" t="b">
        <v>0</v>
      </c>
      <c r="H70" s="467" t="b">
        <v>0</v>
      </c>
      <c r="I70" s="596"/>
      <c r="J70" s="596"/>
      <c r="K70" s="596"/>
      <c r="L70" s="596"/>
      <c r="M70" s="597"/>
    </row>
    <row r="71" spans="1:13" ht="30" customHeight="1" x14ac:dyDescent="0.2">
      <c r="A71" s="775" t="s">
        <v>549</v>
      </c>
      <c r="B71" s="776"/>
      <c r="C71" s="776"/>
      <c r="D71" s="776"/>
      <c r="E71" s="776"/>
      <c r="F71" s="776"/>
      <c r="G71" s="467" t="b">
        <v>0</v>
      </c>
      <c r="H71" s="467" t="b">
        <v>0</v>
      </c>
      <c r="I71" s="595"/>
      <c r="J71" s="596"/>
      <c r="K71" s="596"/>
      <c r="L71" s="596"/>
      <c r="M71" s="597"/>
    </row>
    <row r="72" spans="1:13" ht="30" customHeight="1" x14ac:dyDescent="0.2">
      <c r="A72" s="773" t="s">
        <v>584</v>
      </c>
      <c r="B72" s="774"/>
      <c r="C72" s="774"/>
      <c r="D72" s="774"/>
      <c r="E72" s="774"/>
      <c r="F72" s="774"/>
      <c r="G72" s="747"/>
      <c r="H72" s="748"/>
      <c r="I72" s="744"/>
      <c r="J72" s="745"/>
      <c r="K72" s="745"/>
      <c r="L72" s="745"/>
      <c r="M72" s="746"/>
    </row>
  </sheetData>
  <sheetProtection algorithmName="SHA-512" hashValue="m/14c4KGDSY+yfMKZRcMmVt7+BbplmL782BHVguYnuDZZfui4ais3fnFDNObD4ei+otGSpTrsSTjV/a2mbJa7w==" saltValue="5Y9UQzpIJBxQsWMGMdmBSQ==" spinCount="100000" sheet="1" objects="1" scenarios="1" insertRows="0"/>
  <dataConsolidate/>
  <mergeCells count="66">
    <mergeCell ref="A64:B64"/>
    <mergeCell ref="F55:F56"/>
    <mergeCell ref="C55:C56"/>
    <mergeCell ref="E55:E56"/>
    <mergeCell ref="D55:D56"/>
    <mergeCell ref="B1:E1"/>
    <mergeCell ref="A4:S4"/>
    <mergeCell ref="N5:N6"/>
    <mergeCell ref="G5:G6"/>
    <mergeCell ref="M5:M6"/>
    <mergeCell ref="J5:J6"/>
    <mergeCell ref="K5:K6"/>
    <mergeCell ref="H5:H6"/>
    <mergeCell ref="I5:I6"/>
    <mergeCell ref="L5:L6"/>
    <mergeCell ref="O5:S5"/>
    <mergeCell ref="A5:A6"/>
    <mergeCell ref="B5:B6"/>
    <mergeCell ref="C5:C6"/>
    <mergeCell ref="F5:F6"/>
    <mergeCell ref="O7:S7"/>
    <mergeCell ref="A19:N19"/>
    <mergeCell ref="A18:B18"/>
    <mergeCell ref="A7:N7"/>
    <mergeCell ref="A48:B48"/>
    <mergeCell ref="H35:H36"/>
    <mergeCell ref="J35:J36"/>
    <mergeCell ref="A35:A36"/>
    <mergeCell ref="B35:B36"/>
    <mergeCell ref="A31:S31"/>
    <mergeCell ref="K35:K36"/>
    <mergeCell ref="F35:F36"/>
    <mergeCell ref="A37:K37"/>
    <mergeCell ref="A43:K43"/>
    <mergeCell ref="A42:B42"/>
    <mergeCell ref="I35:I36"/>
    <mergeCell ref="A72:F72"/>
    <mergeCell ref="A70:F70"/>
    <mergeCell ref="A69:F69"/>
    <mergeCell ref="A67:F67"/>
    <mergeCell ref="A71:F71"/>
    <mergeCell ref="A29:B29"/>
    <mergeCell ref="A30:B30"/>
    <mergeCell ref="A34:K34"/>
    <mergeCell ref="B55:B56"/>
    <mergeCell ref="C35:C36"/>
    <mergeCell ref="G35:G36"/>
    <mergeCell ref="A55:A56"/>
    <mergeCell ref="A51:C51"/>
    <mergeCell ref="A49:B49"/>
    <mergeCell ref="I72:M72"/>
    <mergeCell ref="G72:H72"/>
    <mergeCell ref="G63:H63"/>
    <mergeCell ref="G55:H56"/>
    <mergeCell ref="A54:H54"/>
    <mergeCell ref="G58:H58"/>
    <mergeCell ref="G59:H59"/>
    <mergeCell ref="G61:H61"/>
    <mergeCell ref="G62:H62"/>
    <mergeCell ref="G57:H57"/>
    <mergeCell ref="I69:M69"/>
    <mergeCell ref="I70:M70"/>
    <mergeCell ref="I67:M67"/>
    <mergeCell ref="I68:M68"/>
    <mergeCell ref="I71:M71"/>
    <mergeCell ref="A68:F68"/>
  </mergeCells>
  <dataValidations count="14">
    <dataValidation allowBlank="1" showInputMessage="1" showErrorMessage="1" prompt="Polje se popunjava automatski temeljem datuma iz polja''Stanje na dan&quot; iznad tablice" sqref="E6 E36 O6:S6" xr:uid="{048F6B3E-48D2-4731-9A53-BADB8CE5963E}"/>
    <dataValidation allowBlank="1" showInputMessage="1" showErrorMessage="1" prompt="Polje se popunjava automatski, nakon upisa datuma na Zahtjevu za obradu" sqref="N2:O3 B2" xr:uid="{B21393CC-E533-4B38-A12B-67D3CE4120BA}"/>
    <dataValidation type="date" allowBlank="1" showInputMessage="1" showErrorMessage="1" prompt="Upisati datum dospijeća okvira" sqref="F57:F63" xr:uid="{5014A824-D5FC-453B-9A9E-3DFFA23F7263}">
      <formula1>1</formula1>
      <formula2>402133</formula2>
    </dataValidation>
    <dataValidation allowBlank="1" showInputMessage="1" showErrorMessage="1" prompt="Upisati za što se okvir koristi: krediti, garancije, akreditivi...." sqref="B57:B63" xr:uid="{CF551957-86E2-42E5-898C-E70672BDEA31}"/>
    <dataValidation allowBlank="1" showInputMessage="1" showErrorMessage="1" prompt="Upisati datum prve rate " sqref="H38:H41 H44:H47" xr:uid="{1FDD8D99-AE1C-4C70-9DA4-00AB3BE7191F}"/>
    <dataValidation type="whole" allowBlank="1" showInputMessage="1" showErrorMessage="1" prompt="Upisati iznose u 000 EUR" sqref="C57:E63" xr:uid="{0D2EBD63-70E2-4D76-A7F5-3DA56FBBCA01}">
      <formula1>0</formula1>
      <formula2>9.99999999999999E+27</formula2>
    </dataValidation>
    <dataValidation allowBlank="1" showInputMessage="1" showErrorMessage="1" prompt="Polje se popunjava automatski temeljem datuma iz polja ''Stanje na dan&quot; iznad tablice" sqref="D6 D36" xr:uid="{2AA13D81-D612-40E4-883A-2A06AF3A25C5}"/>
    <dataValidation type="date" allowBlank="1" showInputMessage="1" showErrorMessage="1" prompt="Upisati datum dospijeća" sqref="I8:I17 I20:I28 I38:I41 I44:I47" xr:uid="{08A8AF8C-6868-437E-83EF-1BAE019A8864}">
      <formula1>1</formula1>
      <formula2>402133</formula2>
    </dataValidation>
    <dataValidation type="date" allowBlank="1" showInputMessage="1" showErrorMessage="1" prompt="Upisati datum prve rate " sqref="H8:H17 H20:H28" xr:uid="{A37DAD5C-2CAF-4FA9-9178-158FFD4FE74D}">
      <formula1>1</formula1>
      <formula2>402133</formula2>
    </dataValidation>
    <dataValidation allowBlank="1" showInputMessage="1" showErrorMessage="1" prompt="Upisati kamatnu stopu" sqref="K38:K41 K44:K47 K20:K28 K8:K17" xr:uid="{C48DEB4A-7AD4-49F1-AD73-0AA5D25395B7}"/>
    <dataValidation allowBlank="1" showInputMessage="1" showErrorMessage="1" prompt="Upisati iznose u 000 EUR" sqref="C38:F41 C44:F47 O20:S20 P21:S21 O22:S28 C8:F17 O8:S17 C20:F28" xr:uid="{5B38F3E5-F47A-4323-8AF8-74B865ABA588}"/>
    <dataValidation allowBlank="1" showInputMessage="1" showErrorMessage="1" prompt="Upisati iznos odobrenog plasmana u originalnoj valuti" sqref="D51:F52" xr:uid="{45A70AC9-C2B6-466E-9446-8452953CCD1A}"/>
    <dataValidation type="date" allowBlank="1" showInputMessage="1" showErrorMessage="1" prompt="Upisati datum odobrenja" sqref="G8:G17 G20:G28 G38:G41 G44:G47" xr:uid="{A1B59D95-A8A2-496E-AC60-636158906DAC}">
      <formula1>1</formula1>
      <formula2>402133</formula2>
    </dataValidation>
    <dataValidation allowBlank="1" showInputMessage="1" showErrorMessage="1" prompt="Polje se popunjava automatski nakon upisa naziva klijenta na listu Zahtjev za obradu" sqref="B1:E1" xr:uid="{786C69A9-B6A2-40C0-88AD-027FD3E0295E}"/>
  </dataValidations>
  <pageMargins left="0.7" right="0.7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97F4E43-D98D-4688-A5C3-599429F4D8CA}">
          <x14:formula1>
            <xm:f>Liste!$F$2:$F$3</xm:f>
          </x14:formula1>
          <xm:sqref>L8:L17 L20:L28</xm:sqref>
        </x14:dataValidation>
        <x14:dataValidation type="list" allowBlank="1" showInputMessage="1" showErrorMessage="1" xr:uid="{E08E467B-64DD-42A8-8810-321ED4DACFED}">
          <x14:formula1>
            <xm:f>Liste!$D$2:$D$7</xm:f>
          </x14:formula1>
          <xm:sqref>J8:J17 J20:J28 J38:J41 J44:J47</xm:sqref>
        </x14:dataValidation>
        <x14:dataValidation type="list" allowBlank="1" showInputMessage="1" showErrorMessage="1" xr:uid="{D66472B5-4EF2-414A-9323-9FF05B5DAD2E}">
          <x14:formula1>
            <xm:f>Liste!$G$2:$G$3</xm:f>
          </x14:formula1>
          <xm:sqref>M8:N17 M20:N28 G57:G59 G61:G63</xm:sqref>
        </x14:dataValidation>
        <x14:dataValidation type="list" allowBlank="1" showInputMessage="1" xr:uid="{9B4737FB-C40B-482C-9843-1852B46D13B6}">
          <x14:formula1>
            <xm:f>Liste!$A$2:$A$35</xm:f>
          </x14:formula1>
          <xm:sqref>A8:A17 A57:A63 A20:A28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CF94-D6B0-4E72-A42C-D1DDBF2B9904}">
  <sheetPr>
    <tabColor rgb="FFFEE600"/>
    <pageSetUpPr fitToPage="1"/>
  </sheetPr>
  <dimension ref="A1:R38"/>
  <sheetViews>
    <sheetView showGridLines="0" zoomScale="90" zoomScaleNormal="90" workbookViewId="0"/>
  </sheetViews>
  <sheetFormatPr defaultColWidth="9.140625" defaultRowHeight="12" x14ac:dyDescent="0.2"/>
  <cols>
    <col min="1" max="1" width="29.140625" style="10" customWidth="1"/>
    <col min="2" max="9" width="16.28515625" style="10" customWidth="1"/>
    <col min="10" max="12" width="14.85546875" style="10" customWidth="1"/>
    <col min="13" max="16384" width="9.140625" style="10"/>
  </cols>
  <sheetData>
    <row r="1" spans="1:12" s="4" customFormat="1" ht="15" customHeight="1" x14ac:dyDescent="0.25">
      <c r="A1" s="313" t="s">
        <v>73</v>
      </c>
      <c r="B1" s="720" t="str">
        <f>IF(AND('Podaci i zahtjev'!D7=""),"",'Podaci i zahtjev'!D7)</f>
        <v/>
      </c>
      <c r="C1" s="720"/>
      <c r="D1" s="720"/>
      <c r="E1" s="720"/>
      <c r="J1" s="7"/>
    </row>
    <row r="2" spans="1:12" s="3" customFormat="1" ht="15" customHeight="1" x14ac:dyDescent="0.2">
      <c r="A2" s="331" t="s">
        <v>130</v>
      </c>
      <c r="B2" s="315" t="str">
        <f>IF(AND('Podaci i zahtjev'!I49=""),"",'Podaci i zahtjev'!I49)</f>
        <v/>
      </c>
      <c r="C2" s="30"/>
      <c r="G2" s="87"/>
      <c r="H2" s="95"/>
      <c r="I2" s="91"/>
      <c r="J2" s="92"/>
    </row>
    <row r="3" spans="1:12" x14ac:dyDescent="0.2">
      <c r="A3" s="96"/>
      <c r="B3" s="96"/>
      <c r="C3" s="96"/>
      <c r="D3" s="95"/>
      <c r="E3" s="95"/>
      <c r="F3" s="97"/>
      <c r="G3" s="97"/>
      <c r="H3" s="95"/>
      <c r="I3" s="91"/>
      <c r="J3" s="92"/>
      <c r="K3" s="93"/>
    </row>
    <row r="4" spans="1:12" ht="18" customHeight="1" x14ac:dyDescent="0.2">
      <c r="A4" s="796" t="s">
        <v>526</v>
      </c>
      <c r="B4" s="797"/>
      <c r="C4" s="797"/>
      <c r="D4" s="797"/>
      <c r="E4" s="797"/>
      <c r="F4" s="797"/>
      <c r="G4" s="798"/>
      <c r="H4" s="109"/>
      <c r="I4" s="109"/>
      <c r="J4" s="92"/>
      <c r="K4" s="93"/>
    </row>
    <row r="5" spans="1:12" ht="24" customHeight="1" x14ac:dyDescent="0.2">
      <c r="A5" s="703" t="s">
        <v>150</v>
      </c>
      <c r="B5" s="703" t="s">
        <v>88</v>
      </c>
      <c r="C5" s="703" t="s">
        <v>153</v>
      </c>
      <c r="D5" s="703"/>
      <c r="E5" s="737" t="s">
        <v>202</v>
      </c>
      <c r="F5" s="334" t="s">
        <v>144</v>
      </c>
      <c r="G5" s="703" t="s">
        <v>496</v>
      </c>
      <c r="H5" s="109"/>
      <c r="I5" s="110"/>
      <c r="J5" s="93"/>
    </row>
    <row r="6" spans="1:12" ht="17.25" customHeight="1" x14ac:dyDescent="0.2">
      <c r="A6" s="703"/>
      <c r="B6" s="703"/>
      <c r="C6" s="703"/>
      <c r="D6" s="703"/>
      <c r="E6" s="738"/>
      <c r="F6" s="332" t="str">
        <f>$B$2</f>
        <v/>
      </c>
      <c r="G6" s="703"/>
      <c r="H6" s="109"/>
      <c r="I6" s="110"/>
      <c r="J6" s="93"/>
      <c r="K6" s="35"/>
    </row>
    <row r="7" spans="1:12" x14ac:dyDescent="0.2">
      <c r="A7" s="176"/>
      <c r="B7" s="199"/>
      <c r="C7" s="799"/>
      <c r="D7" s="799"/>
      <c r="E7" s="137"/>
      <c r="F7" s="137"/>
      <c r="G7" s="179"/>
      <c r="H7" s="109"/>
      <c r="I7" s="110"/>
      <c r="J7" s="93"/>
    </row>
    <row r="8" spans="1:12" x14ac:dyDescent="0.2">
      <c r="A8" s="184"/>
      <c r="B8" s="202"/>
      <c r="C8" s="793"/>
      <c r="D8" s="793"/>
      <c r="E8" s="74"/>
      <c r="F8" s="74"/>
      <c r="G8" s="186"/>
      <c r="H8" s="109"/>
      <c r="I8" s="110"/>
      <c r="J8" s="93"/>
    </row>
    <row r="9" spans="1:12" x14ac:dyDescent="0.2">
      <c r="A9" s="184"/>
      <c r="B9" s="202"/>
      <c r="C9" s="793"/>
      <c r="D9" s="793"/>
      <c r="E9" s="74"/>
      <c r="F9" s="74"/>
      <c r="G9" s="186"/>
      <c r="H9" s="109"/>
      <c r="I9" s="110"/>
      <c r="J9" s="93"/>
    </row>
    <row r="10" spans="1:12" x14ac:dyDescent="0.2">
      <c r="A10" s="184"/>
      <c r="B10" s="202"/>
      <c r="C10" s="793"/>
      <c r="D10" s="793"/>
      <c r="E10" s="74"/>
      <c r="F10" s="74"/>
      <c r="G10" s="186"/>
      <c r="H10" s="109"/>
      <c r="I10" s="110"/>
      <c r="J10" s="93"/>
    </row>
    <row r="11" spans="1:12" x14ac:dyDescent="0.2">
      <c r="A11" s="184"/>
      <c r="B11" s="202"/>
      <c r="C11" s="793"/>
      <c r="D11" s="793"/>
      <c r="E11" s="74"/>
      <c r="F11" s="74"/>
      <c r="G11" s="186"/>
      <c r="H11" s="109"/>
      <c r="I11" s="110"/>
      <c r="J11" s="93"/>
    </row>
    <row r="12" spans="1:12" x14ac:dyDescent="0.2">
      <c r="A12" s="191"/>
      <c r="B12" s="203"/>
      <c r="C12" s="794"/>
      <c r="D12" s="794"/>
      <c r="E12" s="138"/>
      <c r="F12" s="138"/>
      <c r="G12" s="194"/>
      <c r="H12" s="109"/>
      <c r="I12" s="110"/>
      <c r="J12" s="93"/>
      <c r="L12" s="37"/>
    </row>
    <row r="13" spans="1:12" x14ac:dyDescent="0.2">
      <c r="A13" s="770" t="s">
        <v>30</v>
      </c>
      <c r="B13" s="795"/>
      <c r="C13" s="795"/>
      <c r="D13" s="771"/>
      <c r="E13" s="337">
        <f>SUM(E7:E12)</f>
        <v>0</v>
      </c>
      <c r="F13" s="337">
        <f>SUM(F7:F12)</f>
        <v>0</v>
      </c>
      <c r="G13" s="125"/>
      <c r="H13" s="109"/>
      <c r="I13" s="110"/>
      <c r="J13" s="93"/>
    </row>
    <row r="14" spans="1:12" x14ac:dyDescent="0.2">
      <c r="A14" s="126"/>
      <c r="B14" s="126"/>
      <c r="C14" s="126"/>
      <c r="D14" s="111"/>
      <c r="E14" s="275"/>
      <c r="F14" s="127"/>
      <c r="G14" s="127"/>
      <c r="H14" s="111"/>
      <c r="I14" s="109"/>
      <c r="J14" s="92"/>
      <c r="K14" s="93"/>
    </row>
    <row r="15" spans="1:12" x14ac:dyDescent="0.2">
      <c r="A15" s="126"/>
      <c r="B15" s="126"/>
      <c r="C15" s="126"/>
      <c r="D15" s="111"/>
      <c r="E15" s="111"/>
      <c r="F15" s="127"/>
      <c r="G15" s="127"/>
      <c r="H15" s="111"/>
      <c r="I15" s="109"/>
      <c r="J15" s="92"/>
      <c r="K15" s="93"/>
    </row>
    <row r="16" spans="1:12" ht="18" customHeight="1" x14ac:dyDescent="0.2">
      <c r="A16" s="710" t="s">
        <v>149</v>
      </c>
      <c r="B16" s="711"/>
      <c r="C16" s="711"/>
      <c r="D16" s="711"/>
      <c r="E16" s="711"/>
      <c r="F16" s="711"/>
      <c r="G16" s="711"/>
      <c r="H16" s="711"/>
      <c r="I16" s="712"/>
      <c r="J16" s="91"/>
      <c r="K16" s="91"/>
    </row>
    <row r="17" spans="1:11" ht="24" x14ac:dyDescent="0.2">
      <c r="A17" s="703" t="s">
        <v>89</v>
      </c>
      <c r="B17" s="737" t="s">
        <v>202</v>
      </c>
      <c r="C17" s="321" t="s">
        <v>154</v>
      </c>
      <c r="D17" s="334" t="s">
        <v>147</v>
      </c>
      <c r="E17" s="737" t="s">
        <v>501</v>
      </c>
      <c r="F17" s="737" t="s">
        <v>494</v>
      </c>
      <c r="G17" s="737" t="s">
        <v>495</v>
      </c>
      <c r="H17" s="700" t="s">
        <v>12</v>
      </c>
      <c r="I17" s="703" t="s">
        <v>77</v>
      </c>
      <c r="J17" s="91"/>
    </row>
    <row r="18" spans="1:11" ht="16.5" customHeight="1" x14ac:dyDescent="0.2">
      <c r="A18" s="703"/>
      <c r="B18" s="738"/>
      <c r="C18" s="333" t="str">
        <f>IFERROR((YEAR($B$2)-1)," ")</f>
        <v xml:space="preserve"> </v>
      </c>
      <c r="D18" s="332" t="str">
        <f>$B$2</f>
        <v/>
      </c>
      <c r="E18" s="742"/>
      <c r="F18" s="738"/>
      <c r="G18" s="738"/>
      <c r="H18" s="700"/>
      <c r="I18" s="703"/>
      <c r="J18" s="91"/>
    </row>
    <row r="19" spans="1:11" ht="12.75" customHeight="1" x14ac:dyDescent="0.2">
      <c r="A19" s="306"/>
      <c r="B19" s="271"/>
      <c r="C19" s="271"/>
      <c r="D19" s="137"/>
      <c r="E19" s="137"/>
      <c r="F19" s="179"/>
      <c r="G19" s="179"/>
      <c r="H19" s="180"/>
      <c r="I19" s="181"/>
    </row>
    <row r="20" spans="1:11" x14ac:dyDescent="0.2">
      <c r="A20" s="73"/>
      <c r="B20" s="74"/>
      <c r="C20" s="74"/>
      <c r="D20" s="74"/>
      <c r="E20" s="74"/>
      <c r="F20" s="186"/>
      <c r="G20" s="186"/>
      <c r="H20" s="187"/>
      <c r="I20" s="188"/>
    </row>
    <row r="21" spans="1:11" x14ac:dyDescent="0.2">
      <c r="A21" s="77"/>
      <c r="B21" s="81"/>
      <c r="C21" s="81"/>
      <c r="D21" s="81"/>
      <c r="E21" s="81"/>
      <c r="F21" s="204"/>
      <c r="G21" s="186"/>
      <c r="H21" s="187"/>
      <c r="I21" s="188"/>
    </row>
    <row r="22" spans="1:11" x14ac:dyDescent="0.2">
      <c r="A22" s="77"/>
      <c r="B22" s="81"/>
      <c r="C22" s="81"/>
      <c r="D22" s="81"/>
      <c r="E22" s="81"/>
      <c r="F22" s="204"/>
      <c r="G22" s="186"/>
      <c r="H22" s="187"/>
      <c r="I22" s="188"/>
    </row>
    <row r="23" spans="1:11" x14ac:dyDescent="0.2">
      <c r="A23" s="77"/>
      <c r="B23" s="81"/>
      <c r="C23" s="81"/>
      <c r="D23" s="81"/>
      <c r="E23" s="81"/>
      <c r="F23" s="204"/>
      <c r="G23" s="186"/>
      <c r="H23" s="187"/>
      <c r="I23" s="188"/>
    </row>
    <row r="24" spans="1:11" x14ac:dyDescent="0.2">
      <c r="A24" s="192"/>
      <c r="B24" s="138"/>
      <c r="C24" s="138"/>
      <c r="D24" s="138"/>
      <c r="E24" s="138"/>
      <c r="F24" s="194"/>
      <c r="G24" s="194"/>
      <c r="H24" s="195"/>
      <c r="I24" s="196"/>
    </row>
    <row r="25" spans="1:11" x14ac:dyDescent="0.2">
      <c r="A25" s="336" t="s">
        <v>30</v>
      </c>
      <c r="B25" s="548">
        <f>SUM(B19:B24)</f>
        <v>0</v>
      </c>
      <c r="C25" s="548">
        <f t="shared" ref="C25:E25" si="0">SUM(C19:C24)</f>
        <v>0</v>
      </c>
      <c r="D25" s="548">
        <f t="shared" si="0"/>
        <v>0</v>
      </c>
      <c r="E25" s="548">
        <f t="shared" si="0"/>
        <v>0</v>
      </c>
      <c r="F25" s="128"/>
      <c r="G25" s="129"/>
      <c r="H25" s="109"/>
      <c r="I25" s="110"/>
    </row>
    <row r="26" spans="1:11" x14ac:dyDescent="0.2">
      <c r="A26" s="126"/>
      <c r="B26" s="273"/>
      <c r="C26" s="273"/>
      <c r="D26" s="111"/>
      <c r="E26" s="111"/>
      <c r="F26" s="127"/>
      <c r="G26" s="127"/>
      <c r="H26" s="111"/>
      <c r="I26" s="109"/>
      <c r="J26" s="92"/>
      <c r="K26" s="93"/>
    </row>
    <row r="27" spans="1:11" x14ac:dyDescent="0.2">
      <c r="A27" s="126"/>
      <c r="B27" s="273"/>
      <c r="C27" s="126"/>
      <c r="D27" s="111"/>
      <c r="E27" s="111"/>
      <c r="F27" s="127"/>
      <c r="G27" s="127"/>
      <c r="H27" s="111"/>
      <c r="I27" s="109"/>
      <c r="J27" s="92"/>
      <c r="K27" s="93"/>
    </row>
    <row r="28" spans="1:11" ht="18" customHeight="1" x14ac:dyDescent="0.2">
      <c r="A28" s="710" t="s">
        <v>90</v>
      </c>
      <c r="B28" s="711"/>
      <c r="C28" s="711"/>
      <c r="D28" s="712"/>
      <c r="E28" s="3"/>
      <c r="F28" s="127"/>
      <c r="G28" s="3"/>
      <c r="H28" s="3"/>
      <c r="I28" s="3"/>
    </row>
    <row r="29" spans="1:11" ht="19.5" customHeight="1" x14ac:dyDescent="0.2">
      <c r="A29" s="321" t="s">
        <v>155</v>
      </c>
      <c r="B29" s="321" t="s">
        <v>91</v>
      </c>
      <c r="C29" s="321" t="s">
        <v>202</v>
      </c>
      <c r="D29" s="321" t="s">
        <v>497</v>
      </c>
      <c r="E29" s="3"/>
      <c r="F29" s="3"/>
      <c r="G29" s="3"/>
      <c r="H29" s="3"/>
    </row>
    <row r="30" spans="1:11" x14ac:dyDescent="0.2">
      <c r="A30" s="176"/>
      <c r="B30" s="137"/>
      <c r="C30" s="137"/>
      <c r="D30" s="205"/>
      <c r="E30" s="3"/>
      <c r="F30" s="3"/>
      <c r="G30" s="3"/>
      <c r="H30" s="3"/>
    </row>
    <row r="31" spans="1:11" x14ac:dyDescent="0.2">
      <c r="A31" s="184"/>
      <c r="B31" s="70"/>
      <c r="C31" s="74"/>
      <c r="D31" s="206"/>
      <c r="E31" s="3"/>
      <c r="F31" s="3"/>
      <c r="G31" s="3"/>
      <c r="H31" s="3"/>
    </row>
    <row r="32" spans="1:11" x14ac:dyDescent="0.2">
      <c r="A32" s="184"/>
      <c r="B32" s="70"/>
      <c r="C32" s="74"/>
      <c r="D32" s="206"/>
      <c r="E32" s="3"/>
      <c r="F32" s="3"/>
      <c r="G32" s="3"/>
      <c r="H32" s="3"/>
    </row>
    <row r="33" spans="1:18" x14ac:dyDescent="0.2">
      <c r="A33" s="184"/>
      <c r="B33" s="70"/>
      <c r="C33" s="74"/>
      <c r="D33" s="206"/>
      <c r="E33" s="3"/>
      <c r="F33" s="3"/>
      <c r="G33" s="3"/>
      <c r="H33" s="3"/>
    </row>
    <row r="34" spans="1:18" x14ac:dyDescent="0.2">
      <c r="A34" s="184"/>
      <c r="B34" s="70"/>
      <c r="C34" s="74"/>
      <c r="D34" s="206"/>
      <c r="E34" s="3"/>
      <c r="F34" s="3"/>
      <c r="G34" s="3"/>
      <c r="H34" s="3"/>
    </row>
    <row r="35" spans="1:18" x14ac:dyDescent="0.2">
      <c r="A35" s="191"/>
      <c r="B35" s="207"/>
      <c r="C35" s="138"/>
      <c r="D35" s="208"/>
      <c r="E35" s="3"/>
      <c r="F35" s="3"/>
      <c r="G35" s="3"/>
      <c r="H35" s="3"/>
    </row>
    <row r="36" spans="1:18" x14ac:dyDescent="0.2">
      <c r="A36" s="770" t="s">
        <v>30</v>
      </c>
      <c r="B36" s="771"/>
      <c r="C36" s="337">
        <f>SUM(C30:C35)</f>
        <v>0</v>
      </c>
      <c r="D36" s="128"/>
      <c r="E36" s="127"/>
      <c r="F36" s="111"/>
      <c r="G36" s="109"/>
      <c r="H36" s="110"/>
      <c r="I36" s="93"/>
    </row>
    <row r="37" spans="1:18" ht="33.75" customHeight="1" x14ac:dyDescent="0.2">
      <c r="A37" s="717" t="s">
        <v>515</v>
      </c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717"/>
      <c r="R37" s="717"/>
    </row>
    <row r="38" spans="1:18" x14ac:dyDescent="0.2">
      <c r="A38" s="35"/>
    </row>
  </sheetData>
  <sheetProtection algorithmName="SHA-512" hashValue="Jao7EeHRjdSmtjRKYLAtVCp3EMrrlteYMMh5W9kDb4HYRqns8E3aMIRTjVUB1sV014nG4VYh9CZ6orkCuf01og==" saltValue="1sED7Hyk9iTz9JbioACVDw==" spinCount="100000" sheet="1" objects="1" scenarios="1" insertRows="0"/>
  <mergeCells count="25">
    <mergeCell ref="A37:R37"/>
    <mergeCell ref="A28:D28"/>
    <mergeCell ref="A36:B36"/>
    <mergeCell ref="B1:E1"/>
    <mergeCell ref="A13:D13"/>
    <mergeCell ref="A4:G4"/>
    <mergeCell ref="A16:I16"/>
    <mergeCell ref="A5:A6"/>
    <mergeCell ref="B5:B6"/>
    <mergeCell ref="C5:D6"/>
    <mergeCell ref="E5:E6"/>
    <mergeCell ref="G5:G6"/>
    <mergeCell ref="C7:D7"/>
    <mergeCell ref="C8:D8"/>
    <mergeCell ref="C9:D9"/>
    <mergeCell ref="C10:D10"/>
    <mergeCell ref="C11:D11"/>
    <mergeCell ref="C12:D12"/>
    <mergeCell ref="A17:A18"/>
    <mergeCell ref="G17:G18"/>
    <mergeCell ref="I17:I18"/>
    <mergeCell ref="B17:B18"/>
    <mergeCell ref="E17:E18"/>
    <mergeCell ref="F17:F18"/>
    <mergeCell ref="H17:H18"/>
  </mergeCells>
  <dataValidations count="10">
    <dataValidation allowBlank="1" showInputMessage="1" showErrorMessage="1" prompt="Upisati kamatnu stopu" sqref="I19:I24" xr:uid="{155C55C3-A8D3-4569-8179-FFA4F1A612A2}"/>
    <dataValidation type="date" allowBlank="1" showInputMessage="1" showErrorMessage="1" prompt="Upisati datum prve rate " sqref="F19:F24" xr:uid="{857D883F-397D-4F3B-BC24-2705407FC2C0}">
      <formula1>1</formula1>
      <formula2>402133</formula2>
    </dataValidation>
    <dataValidation allowBlank="1" showInputMessage="1" showErrorMessage="1" prompt="Polje se popunjava automatski temeljem datuma iz polja ''Stanje na dan&quot; iznad tablice" sqref="C18" xr:uid="{1FB6E4D8-0EA4-4F14-92F8-CC3FFFF37F21}"/>
    <dataValidation allowBlank="1" showInputMessage="1" showErrorMessage="1" prompt="Upisati naziv pravne osobe/fizičke osobe korisnika plasmana" sqref="B7:B12" xr:uid="{07991578-A948-4643-838C-07B2CB456882}"/>
    <dataValidation type="date" allowBlank="1" showInputMessage="1" showErrorMessage="1" prompt="Upisati datum važenja garancije/akreditiva" sqref="D30:D35" xr:uid="{69413407-0390-4B94-8AE3-5116A0B64EE7}">
      <formula1>1</formula1>
      <formula2>402133</formula2>
    </dataValidation>
    <dataValidation allowBlank="1" showInputMessage="1" showErrorMessage="1" prompt="Polje se popunjava automatski, nakon upisa datuma na Zahtjevu za obradu" sqref="I2 B2" xr:uid="{8D1CD2C6-2846-4B26-B757-9A2CC9AF40E8}"/>
    <dataValidation allowBlank="1" showInputMessage="1" showErrorMessage="1" prompt="Polje se popunjava automatski temeljem datuma iz polja''Stanje na dan&quot; iznad tablice" sqref="F6 D18" xr:uid="{3697A070-CE47-430A-9DEE-80279B0C4BB5}"/>
    <dataValidation allowBlank="1" showInputMessage="1" showErrorMessage="1" prompt="Polje se popunjava automatski nakon upisa naziva klijenta na listu Zahtjev za obradu" sqref="B1:E1" xr:uid="{DA3BA486-D654-43F5-B8F8-C984FB8DF65C}"/>
    <dataValidation type="date" allowBlank="1" showInputMessage="1" showErrorMessage="1" prompt="Upisati datum dospijeća" sqref="G19:G24 G7:G12" xr:uid="{6D89A346-4F06-45D0-B167-DEF05CD3070C}">
      <formula1>1</formula1>
      <formula2>402133</formula2>
    </dataValidation>
    <dataValidation type="whole" allowBlank="1" showInputMessage="1" showErrorMessage="1" prompt="Upisati iznose u 000 EUR" sqref="E7:F12 B19:E24 C30:C35" xr:uid="{EECDBBC0-E900-4E8F-AE04-33E5EE57992E}">
      <formula1>0</formula1>
      <formula2>9.99999999999999E+27</formula2>
    </dataValidation>
  </dataValidations>
  <pageMargins left="0.7" right="0.7" top="0.75" bottom="0.75" header="0.3" footer="0.3"/>
  <pageSetup paperSize="9" scale="8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F9DFC41-BEB7-4DB8-AA09-AC266259C079}">
          <x14:formula1>
            <xm:f>Liste!$E$2:$E$5</xm:f>
          </x14:formula1>
          <xm:sqref>B30:B35</xm:sqref>
        </x14:dataValidation>
        <x14:dataValidation type="list" allowBlank="1" showInputMessage="1" xr:uid="{654A34A6-1902-4E79-BD98-0B813055F91B}">
          <x14:formula1>
            <xm:f>Liste!$A$2:$A$20</xm:f>
          </x14:formula1>
          <xm:sqref>A30:A35</xm:sqref>
        </x14:dataValidation>
        <x14:dataValidation type="list" allowBlank="1" showInputMessage="1" showErrorMessage="1" xr:uid="{BC3B513D-2EA4-441F-AAB0-C7DD1F624FCA}">
          <x14:formula1>
            <xm:f>Liste!$D$2:$D$7</xm:f>
          </x14:formula1>
          <xm:sqref>H19:H24</xm:sqref>
        </x14:dataValidation>
        <x14:dataValidation type="list" allowBlank="1" showInputMessage="1" xr:uid="{C70AA9B9-A22F-4E1D-B239-2D15EA80B4BF}">
          <x14:formula1>
            <xm:f>Liste!$A$2:$A$35</xm:f>
          </x14:formula1>
          <xm:sqref>A7:A12</xm:sqref>
        </x14:dataValidation>
        <x14:dataValidation type="list" allowBlank="1" showInputMessage="1" xr:uid="{F8C4FF74-4D86-4568-BE33-0ACDFC884CC7}">
          <x14:formula1>
            <xm:f>Liste!A21:A35</xm:f>
          </x14:formula1>
          <xm:sqref>A19:A21</xm:sqref>
        </x14:dataValidation>
        <x14:dataValidation type="list" allowBlank="1" showInputMessage="1" xr:uid="{2B0D4A6D-8B6E-498E-93EE-42FDA7EEE2B7}">
          <x14:formula1>
            <xm:f>Liste!A23:A37</xm:f>
          </x14:formula1>
          <xm:sqref>A22:A24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3420-55FB-47A1-8330-999A31B008B4}">
  <sheetPr>
    <tabColor rgb="FFFEE600"/>
    <pageSetUpPr fitToPage="1"/>
  </sheetPr>
  <dimension ref="A1:L28"/>
  <sheetViews>
    <sheetView showGridLines="0" zoomScale="90" zoomScaleNormal="90" workbookViewId="0"/>
  </sheetViews>
  <sheetFormatPr defaultColWidth="9.140625" defaultRowHeight="12" x14ac:dyDescent="0.2"/>
  <cols>
    <col min="1" max="1" width="34.5703125" style="10" customWidth="1"/>
    <col min="2" max="2" width="23.85546875" style="10" customWidth="1"/>
    <col min="3" max="4" width="17.85546875" style="10" customWidth="1"/>
    <col min="5" max="5" width="17.42578125" style="10" customWidth="1"/>
    <col min="6" max="7" width="17.85546875" style="10" customWidth="1"/>
    <col min="8" max="8" width="14" style="10" customWidth="1"/>
    <col min="9" max="9" width="16" style="10" customWidth="1"/>
    <col min="10" max="10" width="16.5703125" style="10" customWidth="1"/>
    <col min="11" max="13" width="14.85546875" style="10" customWidth="1"/>
    <col min="14" max="16384" width="9.140625" style="10"/>
  </cols>
  <sheetData>
    <row r="1" spans="1:12" s="4" customFormat="1" ht="15" customHeight="1" x14ac:dyDescent="0.2">
      <c r="A1" s="313" t="s">
        <v>73</v>
      </c>
      <c r="B1" s="720" t="str">
        <f>IF(AND('Podaci i zahtjev'!D7=""),"",'Podaci i zahtjev'!D7)</f>
        <v/>
      </c>
      <c r="C1" s="720"/>
      <c r="D1" s="720"/>
      <c r="E1" s="95"/>
      <c r="J1" s="7"/>
    </row>
    <row r="2" spans="1:12" s="3" customFormat="1" ht="15" customHeight="1" x14ac:dyDescent="0.2">
      <c r="A2" s="331" t="s">
        <v>130</v>
      </c>
      <c r="B2" s="339" t="str">
        <f>IF(AND('Podaci i zahtjev'!I49=""),"",'Podaci i zahtjev'!I49)</f>
        <v/>
      </c>
      <c r="C2" s="30"/>
      <c r="G2" s="87"/>
      <c r="H2" s="95"/>
      <c r="I2" s="91"/>
      <c r="J2" s="92"/>
    </row>
    <row r="3" spans="1:12" x14ac:dyDescent="0.2">
      <c r="A3" s="96"/>
      <c r="B3" s="96"/>
      <c r="C3" s="96"/>
      <c r="D3" s="96"/>
      <c r="E3" s="95"/>
      <c r="F3" s="95"/>
      <c r="G3" s="97"/>
      <c r="H3" s="97"/>
      <c r="I3" s="95"/>
      <c r="J3" s="91"/>
      <c r="K3" s="92"/>
      <c r="L3" s="93"/>
    </row>
    <row r="4" spans="1:12" ht="19.5" customHeight="1" x14ac:dyDescent="0.2">
      <c r="A4" s="454" t="s">
        <v>572</v>
      </c>
      <c r="B4" s="454"/>
      <c r="C4" s="454"/>
      <c r="D4" s="454"/>
      <c r="E4" s="95"/>
      <c r="F4" s="95"/>
      <c r="G4" s="97"/>
      <c r="H4" s="97"/>
      <c r="I4" s="95"/>
      <c r="J4" s="91"/>
      <c r="K4" s="92"/>
      <c r="L4" s="93"/>
    </row>
    <row r="5" spans="1:12" ht="24" x14ac:dyDescent="0.2">
      <c r="A5" s="802" t="s">
        <v>573</v>
      </c>
      <c r="B5" s="803"/>
      <c r="C5" s="338" t="s">
        <v>498</v>
      </c>
      <c r="D5" s="338" t="s">
        <v>198</v>
      </c>
    </row>
    <row r="6" spans="1:12" ht="17.25" customHeight="1" x14ac:dyDescent="0.2">
      <c r="A6" s="804"/>
      <c r="B6" s="805"/>
      <c r="C6" s="564" t="str">
        <f>IFERROR(EOMONTH((B2),-12)," ")</f>
        <v xml:space="preserve"> </v>
      </c>
      <c r="D6" s="564" t="str">
        <f>$B$2</f>
        <v/>
      </c>
    </row>
    <row r="7" spans="1:12" x14ac:dyDescent="0.2">
      <c r="A7" s="820" t="s">
        <v>173</v>
      </c>
      <c r="B7" s="821"/>
      <c r="C7" s="474"/>
      <c r="D7" s="475"/>
    </row>
    <row r="8" spans="1:12" ht="48" customHeight="1" x14ac:dyDescent="0.2">
      <c r="A8" s="808" t="s">
        <v>535</v>
      </c>
      <c r="B8" s="809"/>
      <c r="C8" s="476"/>
      <c r="D8" s="477"/>
    </row>
    <row r="9" spans="1:12" x14ac:dyDescent="0.2">
      <c r="A9" s="810" t="s">
        <v>174</v>
      </c>
      <c r="B9" s="811"/>
      <c r="C9" s="541">
        <f>+C7+C8</f>
        <v>0</v>
      </c>
      <c r="D9" s="541">
        <f>+D7+D8</f>
        <v>0</v>
      </c>
    </row>
    <row r="10" spans="1:12" x14ac:dyDescent="0.2">
      <c r="A10" s="816" t="s">
        <v>175</v>
      </c>
      <c r="B10" s="817"/>
      <c r="C10" s="478"/>
      <c r="D10" s="479"/>
    </row>
    <row r="11" spans="1:12" x14ac:dyDescent="0.2">
      <c r="A11" s="806" t="s">
        <v>176</v>
      </c>
      <c r="B11" s="807"/>
      <c r="C11" s="542">
        <f>C12+C13+C14</f>
        <v>0</v>
      </c>
      <c r="D11" s="543">
        <f>D12+D13+D14</f>
        <v>0</v>
      </c>
    </row>
    <row r="12" spans="1:12" x14ac:dyDescent="0.2">
      <c r="A12" s="818" t="s">
        <v>177</v>
      </c>
      <c r="B12" s="819"/>
      <c r="C12" s="480"/>
      <c r="D12" s="481"/>
    </row>
    <row r="13" spans="1:12" x14ac:dyDescent="0.2">
      <c r="A13" s="818" t="s">
        <v>178</v>
      </c>
      <c r="B13" s="819"/>
      <c r="C13" s="480"/>
      <c r="D13" s="481"/>
    </row>
    <row r="14" spans="1:12" x14ac:dyDescent="0.2">
      <c r="A14" s="818" t="s">
        <v>179</v>
      </c>
      <c r="B14" s="819"/>
      <c r="C14" s="480"/>
      <c r="D14" s="481"/>
      <c r="E14" s="20"/>
    </row>
    <row r="15" spans="1:12" x14ac:dyDescent="0.2">
      <c r="A15" s="806" t="s">
        <v>180</v>
      </c>
      <c r="B15" s="807"/>
      <c r="C15" s="480"/>
      <c r="D15" s="481"/>
      <c r="E15" s="20"/>
    </row>
    <row r="16" spans="1:12" ht="49.5" customHeight="1" x14ac:dyDescent="0.2">
      <c r="A16" s="808" t="s">
        <v>536</v>
      </c>
      <c r="B16" s="809"/>
      <c r="C16" s="476"/>
      <c r="D16" s="477"/>
    </row>
    <row r="17" spans="1:4" x14ac:dyDescent="0.2">
      <c r="A17" s="810" t="s">
        <v>181</v>
      </c>
      <c r="B17" s="811"/>
      <c r="C17" s="541">
        <f>+C10+C11+C15+C16</f>
        <v>0</v>
      </c>
      <c r="D17" s="544">
        <f>+D10+D11+D15+D16</f>
        <v>0</v>
      </c>
    </row>
    <row r="18" spans="1:4" x14ac:dyDescent="0.2">
      <c r="A18" s="812" t="s">
        <v>182</v>
      </c>
      <c r="B18" s="813"/>
      <c r="C18" s="545">
        <f>C9-C17</f>
        <v>0</v>
      </c>
      <c r="D18" s="545">
        <f>D9-D17</f>
        <v>0</v>
      </c>
    </row>
    <row r="19" spans="1:4" ht="11.25" customHeight="1" x14ac:dyDescent="0.2">
      <c r="A19" s="824" t="s">
        <v>502</v>
      </c>
      <c r="B19" s="825"/>
      <c r="C19" s="546" t="str">
        <f>IFERROR(C18/C9," ")</f>
        <v xml:space="preserve"> </v>
      </c>
      <c r="D19" s="547" t="str">
        <f>IFERROR(D18/D9," ")</f>
        <v xml:space="preserve"> </v>
      </c>
    </row>
    <row r="20" spans="1:4" ht="15.75" x14ac:dyDescent="0.2">
      <c r="A20" s="814"/>
      <c r="B20" s="814"/>
      <c r="C20" s="814"/>
      <c r="D20" s="815"/>
    </row>
    <row r="21" spans="1:4" ht="27.75" customHeight="1" x14ac:dyDescent="0.2">
      <c r="A21" s="822" t="s">
        <v>537</v>
      </c>
      <c r="B21" s="823"/>
      <c r="C21" s="482"/>
      <c r="D21" s="482"/>
    </row>
    <row r="22" spans="1:4" x14ac:dyDescent="0.2">
      <c r="A22" s="800" t="s">
        <v>183</v>
      </c>
      <c r="B22" s="801"/>
      <c r="C22" s="482"/>
      <c r="D22" s="482"/>
    </row>
    <row r="23" spans="1:4" ht="26.25" customHeight="1" x14ac:dyDescent="0.2">
      <c r="A23" s="800" t="s">
        <v>538</v>
      </c>
      <c r="B23" s="801"/>
      <c r="C23" s="482"/>
      <c r="D23" s="482"/>
    </row>
    <row r="27" spans="1:4" x14ac:dyDescent="0.2">
      <c r="B27" s="20"/>
      <c r="C27" s="20"/>
    </row>
    <row r="28" spans="1:4" x14ac:dyDescent="0.2">
      <c r="B28" s="20"/>
    </row>
  </sheetData>
  <sheetProtection algorithmName="SHA-512" hashValue="2YaS/dVhuo4ZEwNOR7fS+iwC74lNQadHjVHNlbdRUC1Qy/9UzXj0BAiz+YzkphbahxSQ6xTw+SEV6tn7Imu0tA==" saltValue="pEET2qPRM95xUdvvXPlTOQ==" spinCount="100000" sheet="1" objects="1" scenarios="1"/>
  <mergeCells count="19">
    <mergeCell ref="B1:D1"/>
    <mergeCell ref="A7:B7"/>
    <mergeCell ref="A8:B8"/>
    <mergeCell ref="A9:B9"/>
    <mergeCell ref="A21:B21"/>
    <mergeCell ref="A19:B19"/>
    <mergeCell ref="A22:B22"/>
    <mergeCell ref="A23:B23"/>
    <mergeCell ref="A5:B6"/>
    <mergeCell ref="A15:B15"/>
    <mergeCell ref="A16:B16"/>
    <mergeCell ref="A17:B17"/>
    <mergeCell ref="A18:B18"/>
    <mergeCell ref="A20:D20"/>
    <mergeCell ref="A10:B10"/>
    <mergeCell ref="A11:B11"/>
    <mergeCell ref="A12:B12"/>
    <mergeCell ref="A13:B13"/>
    <mergeCell ref="A14:B14"/>
  </mergeCells>
  <dataValidations count="4">
    <dataValidation allowBlank="1" showInputMessage="1" showErrorMessage="1" prompt="Polje se popunjava automatski, nakon upisa datuma na Zahtjevu za obradu" sqref="I2 B2" xr:uid="{059F0311-01EF-4CD5-8334-9646E5F715A6}"/>
    <dataValidation allowBlank="1" showInputMessage="1" showErrorMessage="1" prompt="Polje se popunjava automatski nakon upisa naziva klijenta na listu Zahtjev za obradu" sqref="B1:D1" xr:uid="{3CE6C199-7472-410E-924B-31CCF17A33D8}"/>
    <dataValidation allowBlank="1" showInputMessage="1" showErrorMessage="1" prompt="Polje se popunjava automatski temeljem datuma iz polja''Stanje na dan&quot; iznad tablice" sqref="C6:D6" xr:uid="{B490A057-1B10-41EA-B874-D585394EA4DD}"/>
    <dataValidation allowBlank="1" showInputMessage="1" showErrorMessage="1" prompt="Upisati iznose u 000 EUR" sqref="C7:D8 C10:D10 C12:D16 C21:D23" xr:uid="{2DCDCE81-E752-4521-BA78-6341826CCB73}"/>
  </dataValidation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4335-C89F-42DE-AE21-9B562223AF64}">
  <sheetPr>
    <tabColor rgb="FFFEE600"/>
    <pageSetUpPr fitToPage="1"/>
  </sheetPr>
  <dimension ref="A1:R47"/>
  <sheetViews>
    <sheetView showGridLines="0" zoomScale="90" zoomScaleNormal="90" workbookViewId="0"/>
  </sheetViews>
  <sheetFormatPr defaultColWidth="9.140625" defaultRowHeight="12" x14ac:dyDescent="0.25"/>
  <cols>
    <col min="1" max="1" width="29" style="3" customWidth="1"/>
    <col min="2" max="12" width="16" style="3" customWidth="1"/>
    <col min="13" max="14" width="15.42578125" style="3" customWidth="1"/>
    <col min="15" max="20" width="16.5703125" style="3" customWidth="1"/>
    <col min="21" max="16384" width="9.140625" style="3"/>
  </cols>
  <sheetData>
    <row r="1" spans="1:16" ht="15" customHeight="1" x14ac:dyDescent="0.25">
      <c r="A1" s="331" t="s">
        <v>73</v>
      </c>
      <c r="B1" s="786" t="str">
        <f>IF(AND('Podaci i zahtjev'!D7=""),"",'Podaci i zahtjev'!D7)</f>
        <v/>
      </c>
      <c r="C1" s="787"/>
      <c r="D1" s="787"/>
      <c r="E1" s="788"/>
      <c r="J1" s="140"/>
      <c r="K1" s="141"/>
      <c r="L1" s="141"/>
    </row>
    <row r="2" spans="1:16" ht="15" customHeight="1" x14ac:dyDescent="0.25">
      <c r="A2" s="415" t="s">
        <v>130</v>
      </c>
      <c r="B2" s="5" t="str">
        <f>IF(AND('Podaci i zahtjev'!I49=""),"",'Podaci i zahtjev'!I49)</f>
        <v/>
      </c>
    </row>
    <row r="3" spans="1:16" x14ac:dyDescent="0.25">
      <c r="J3" s="13"/>
      <c r="K3" s="141"/>
      <c r="L3" s="141"/>
      <c r="M3" s="141"/>
      <c r="N3" s="141"/>
      <c r="P3" s="6"/>
    </row>
    <row r="4" spans="1:16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6" ht="18" customHeight="1" x14ac:dyDescent="0.25">
      <c r="A5" s="710" t="s">
        <v>513</v>
      </c>
      <c r="B5" s="711"/>
      <c r="C5" s="711"/>
      <c r="D5" s="711"/>
      <c r="E5" s="711"/>
      <c r="F5" s="711"/>
      <c r="G5" s="711"/>
      <c r="H5" s="712"/>
    </row>
    <row r="6" spans="1:16" ht="19.5" customHeight="1" x14ac:dyDescent="0.25">
      <c r="A6" s="846" t="s">
        <v>60</v>
      </c>
      <c r="B6" s="847"/>
      <c r="C6" s="772" t="s">
        <v>122</v>
      </c>
      <c r="D6" s="772"/>
      <c r="E6" s="772" t="s">
        <v>123</v>
      </c>
      <c r="F6" s="772"/>
      <c r="G6" s="772" t="s">
        <v>124</v>
      </c>
      <c r="H6" s="772"/>
    </row>
    <row r="7" spans="1:16" ht="19.5" customHeight="1" x14ac:dyDescent="0.25">
      <c r="A7" s="848"/>
      <c r="B7" s="849"/>
      <c r="C7" s="344" t="str">
        <f>IFERROR(DATE(YEAR(B2)-2,12,31)," ")</f>
        <v xml:space="preserve"> </v>
      </c>
      <c r="D7" s="344" t="str">
        <f>IFERROR(DATE(YEAR(B2)-1,12,31)," ")</f>
        <v xml:space="preserve"> </v>
      </c>
      <c r="E7" s="344" t="str">
        <f>IFERROR(EOMONTH((B2),-12)," ")</f>
        <v xml:space="preserve"> </v>
      </c>
      <c r="F7" s="344" t="str">
        <f>$B$2</f>
        <v/>
      </c>
      <c r="G7" s="314" t="str">
        <f>IFERROR(YEAR(B2)," ")</f>
        <v xml:space="preserve"> </v>
      </c>
      <c r="H7" s="314" t="str">
        <f>IFERROR((G7+1)," ")</f>
        <v xml:space="preserve"> </v>
      </c>
    </row>
    <row r="8" spans="1:16" x14ac:dyDescent="0.25">
      <c r="A8" s="842"/>
      <c r="B8" s="842"/>
      <c r="C8" s="209"/>
      <c r="D8" s="209"/>
      <c r="E8" s="209"/>
      <c r="F8" s="209"/>
      <c r="G8" s="209"/>
      <c r="H8" s="209"/>
      <c r="I8" s="30"/>
    </row>
    <row r="9" spans="1:16" x14ac:dyDescent="0.25">
      <c r="A9" s="839"/>
      <c r="B9" s="839"/>
      <c r="C9" s="210"/>
      <c r="D9" s="210"/>
      <c r="E9" s="210"/>
      <c r="F9" s="210"/>
      <c r="G9" s="210"/>
      <c r="H9" s="210"/>
      <c r="I9" s="30"/>
    </row>
    <row r="10" spans="1:16" x14ac:dyDescent="0.25">
      <c r="A10" s="839"/>
      <c r="B10" s="839"/>
      <c r="C10" s="210"/>
      <c r="D10" s="210"/>
      <c r="E10" s="211"/>
      <c r="F10" s="210"/>
      <c r="G10" s="210"/>
      <c r="H10" s="210"/>
      <c r="I10" s="30"/>
    </row>
    <row r="11" spans="1:16" x14ac:dyDescent="0.25">
      <c r="A11" s="839"/>
      <c r="B11" s="839"/>
      <c r="C11" s="210"/>
      <c r="D11" s="210"/>
      <c r="E11" s="210"/>
      <c r="F11" s="210"/>
      <c r="G11" s="210"/>
      <c r="H11" s="210"/>
      <c r="I11" s="30"/>
    </row>
    <row r="12" spans="1:16" x14ac:dyDescent="0.25">
      <c r="A12" s="839"/>
      <c r="B12" s="839"/>
      <c r="C12" s="210"/>
      <c r="D12" s="210"/>
      <c r="E12" s="210"/>
      <c r="F12" s="210"/>
      <c r="G12" s="210"/>
      <c r="H12" s="210"/>
      <c r="I12" s="30"/>
    </row>
    <row r="13" spans="1:16" x14ac:dyDescent="0.25">
      <c r="A13" s="839"/>
      <c r="B13" s="839"/>
      <c r="C13" s="210"/>
      <c r="D13" s="210"/>
      <c r="E13" s="210"/>
      <c r="F13" s="210"/>
      <c r="G13" s="210"/>
      <c r="H13" s="210"/>
      <c r="I13" s="30"/>
    </row>
    <row r="14" spans="1:16" x14ac:dyDescent="0.25">
      <c r="A14" s="839"/>
      <c r="B14" s="839"/>
      <c r="C14" s="210"/>
      <c r="D14" s="210"/>
      <c r="E14" s="210"/>
      <c r="F14" s="210"/>
      <c r="G14" s="210"/>
      <c r="H14" s="210"/>
      <c r="I14" s="30"/>
    </row>
    <row r="15" spans="1:16" x14ac:dyDescent="0.25">
      <c r="A15" s="839"/>
      <c r="B15" s="839"/>
      <c r="C15" s="210"/>
      <c r="D15" s="210"/>
      <c r="E15" s="210"/>
      <c r="F15" s="210"/>
      <c r="G15" s="210"/>
      <c r="H15" s="210"/>
      <c r="I15" s="30"/>
    </row>
    <row r="16" spans="1:16" x14ac:dyDescent="0.25">
      <c r="A16" s="839"/>
      <c r="B16" s="839"/>
      <c r="C16" s="210"/>
      <c r="D16" s="210"/>
      <c r="E16" s="210"/>
      <c r="F16" s="210"/>
      <c r="G16" s="210"/>
      <c r="H16" s="210"/>
      <c r="I16" s="30"/>
    </row>
    <row r="17" spans="1:18" x14ac:dyDescent="0.25">
      <c r="A17" s="840"/>
      <c r="B17" s="840"/>
      <c r="C17" s="483"/>
      <c r="D17" s="212"/>
      <c r="E17" s="212"/>
      <c r="F17" s="212"/>
      <c r="G17" s="212"/>
      <c r="H17" s="212"/>
    </row>
    <row r="18" spans="1:18" x14ac:dyDescent="0.25">
      <c r="A18" s="841" t="s">
        <v>52</v>
      </c>
      <c r="B18" s="841"/>
      <c r="C18" s="337">
        <f>SUM(C8:C17)</f>
        <v>0</v>
      </c>
      <c r="D18" s="337">
        <f t="shared" ref="D18:H18" si="0">SUM(D8:D17)</f>
        <v>0</v>
      </c>
      <c r="E18" s="337">
        <f t="shared" si="0"/>
        <v>0</v>
      </c>
      <c r="F18" s="337">
        <f t="shared" si="0"/>
        <v>0</v>
      </c>
      <c r="G18" s="337">
        <f>SUM(G8:G17)</f>
        <v>0</v>
      </c>
      <c r="H18" s="337">
        <f t="shared" si="0"/>
        <v>0</v>
      </c>
    </row>
    <row r="19" spans="1:18" ht="12.75" customHeight="1" x14ac:dyDescent="0.25">
      <c r="A19" s="841" t="s">
        <v>67</v>
      </c>
      <c r="B19" s="841"/>
      <c r="C19" s="484"/>
      <c r="D19" s="485"/>
      <c r="E19" s="485"/>
      <c r="F19" s="485"/>
      <c r="G19" s="485"/>
      <c r="H19" s="485"/>
      <c r="I19" s="142"/>
    </row>
    <row r="20" spans="1:18" ht="25.5" customHeight="1" x14ac:dyDescent="0.25">
      <c r="A20" s="717" t="s">
        <v>550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</row>
    <row r="21" spans="1:18" ht="15.75" customHeight="1" x14ac:dyDescent="0.25">
      <c r="A21" s="30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</row>
    <row r="23" spans="1:18" ht="30" customHeight="1" x14ac:dyDescent="0.25">
      <c r="A23" s="796" t="s">
        <v>577</v>
      </c>
      <c r="B23" s="797"/>
      <c r="C23" s="797"/>
      <c r="D23" s="797"/>
      <c r="E23" s="797"/>
      <c r="F23" s="797"/>
      <c r="G23" s="797"/>
      <c r="H23" s="797"/>
      <c r="I23" s="798"/>
    </row>
    <row r="24" spans="1:18" ht="18.75" customHeight="1" x14ac:dyDescent="0.25">
      <c r="A24" s="340"/>
      <c r="B24" s="843" t="s">
        <v>235</v>
      </c>
      <c r="C24" s="844"/>
      <c r="D24" s="844"/>
      <c r="E24" s="845"/>
      <c r="F24" s="843" t="s">
        <v>236</v>
      </c>
      <c r="G24" s="844"/>
      <c r="H24" s="844"/>
      <c r="I24" s="845"/>
    </row>
    <row r="25" spans="1:18" ht="57" customHeight="1" x14ac:dyDescent="0.25">
      <c r="A25" s="429" t="s">
        <v>224</v>
      </c>
      <c r="B25" s="850"/>
      <c r="C25" s="850"/>
      <c r="D25" s="850"/>
      <c r="E25" s="850"/>
      <c r="F25" s="850"/>
      <c r="G25" s="850"/>
      <c r="H25" s="850"/>
      <c r="I25" s="850"/>
    </row>
    <row r="26" spans="1:18" ht="57" customHeight="1" x14ac:dyDescent="0.25">
      <c r="A26" s="430" t="s">
        <v>227</v>
      </c>
      <c r="B26" s="838"/>
      <c r="C26" s="838"/>
      <c r="D26" s="838"/>
      <c r="E26" s="838"/>
      <c r="F26" s="838"/>
      <c r="G26" s="838"/>
      <c r="H26" s="838"/>
      <c r="I26" s="838"/>
    </row>
    <row r="27" spans="1:18" ht="57" customHeight="1" x14ac:dyDescent="0.25">
      <c r="A27" s="431" t="s">
        <v>226</v>
      </c>
      <c r="B27" s="838"/>
      <c r="C27" s="838"/>
      <c r="D27" s="838"/>
      <c r="E27" s="838"/>
      <c r="F27" s="838"/>
      <c r="G27" s="838"/>
      <c r="H27" s="838"/>
      <c r="I27" s="838"/>
    </row>
    <row r="28" spans="1:18" ht="57" customHeight="1" x14ac:dyDescent="0.25">
      <c r="A28" s="430" t="s">
        <v>225</v>
      </c>
      <c r="B28" s="838"/>
      <c r="C28" s="838"/>
      <c r="D28" s="838"/>
      <c r="E28" s="838"/>
      <c r="F28" s="838"/>
      <c r="G28" s="838"/>
      <c r="H28" s="838"/>
      <c r="I28" s="838"/>
    </row>
    <row r="29" spans="1:18" ht="48.75" customHeight="1" x14ac:dyDescent="0.25">
      <c r="A29" s="432" t="s">
        <v>553</v>
      </c>
      <c r="B29" s="826"/>
      <c r="C29" s="827"/>
      <c r="D29" s="827"/>
      <c r="E29" s="827"/>
      <c r="F29" s="827"/>
      <c r="G29" s="827"/>
      <c r="H29" s="827"/>
      <c r="I29" s="828"/>
    </row>
    <row r="30" spans="1:18" ht="24" customHeight="1" x14ac:dyDescent="0.25">
      <c r="A30" s="829" t="s">
        <v>115</v>
      </c>
      <c r="B30" s="837" t="s">
        <v>116</v>
      </c>
      <c r="C30" s="837"/>
      <c r="D30" s="837"/>
      <c r="E30" s="837"/>
      <c r="F30" s="837" t="s">
        <v>117</v>
      </c>
      <c r="G30" s="837"/>
      <c r="H30" s="837"/>
      <c r="I30" s="837"/>
    </row>
    <row r="31" spans="1:18" ht="21" customHeight="1" x14ac:dyDescent="0.25">
      <c r="A31" s="829"/>
      <c r="B31" s="786" t="str">
        <f>IFERROR((YEAR($B$2)-1)," ")</f>
        <v xml:space="preserve"> </v>
      </c>
      <c r="C31" s="788"/>
      <c r="D31" s="834" t="str">
        <f>$B$2</f>
        <v/>
      </c>
      <c r="E31" s="720"/>
      <c r="F31" s="720" t="str">
        <f>IFERROR(YEAR(B2)," ")</f>
        <v xml:space="preserve"> </v>
      </c>
      <c r="G31" s="720"/>
      <c r="H31" s="720" t="str">
        <f>IFERROR((F31+1)," ")</f>
        <v xml:space="preserve"> </v>
      </c>
      <c r="I31" s="720"/>
    </row>
    <row r="32" spans="1:18" ht="25.5" customHeight="1" x14ac:dyDescent="0.25">
      <c r="A32" s="341" t="s">
        <v>234</v>
      </c>
      <c r="B32" s="835"/>
      <c r="C32" s="836"/>
      <c r="D32" s="835"/>
      <c r="E32" s="836"/>
      <c r="F32" s="835"/>
      <c r="G32" s="836"/>
      <c r="H32" s="835"/>
      <c r="I32" s="836"/>
    </row>
    <row r="33" spans="1:9" ht="94.5" customHeight="1" x14ac:dyDescent="0.25">
      <c r="A33" s="342" t="s">
        <v>393</v>
      </c>
      <c r="B33" s="830"/>
      <c r="C33" s="831"/>
      <c r="D33" s="830"/>
      <c r="E33" s="831"/>
      <c r="F33" s="832"/>
      <c r="G33" s="833"/>
      <c r="H33" s="832"/>
      <c r="I33" s="833"/>
    </row>
    <row r="37" spans="1:9" ht="14.25" customHeight="1" x14ac:dyDescent="0.25"/>
    <row r="38" spans="1:9" ht="14.25" customHeight="1" x14ac:dyDescent="0.25"/>
    <row r="39" spans="1:9" ht="14.25" customHeight="1" x14ac:dyDescent="0.25"/>
    <row r="40" spans="1:9" ht="14.25" customHeight="1" x14ac:dyDescent="0.25"/>
    <row r="41" spans="1:9" ht="14.25" customHeight="1" x14ac:dyDescent="0.25"/>
    <row r="42" spans="1:9" ht="14.25" customHeight="1" x14ac:dyDescent="0.25"/>
    <row r="43" spans="1:9" ht="14.25" customHeight="1" x14ac:dyDescent="0.25"/>
    <row r="44" spans="1:9" ht="14.25" customHeight="1" x14ac:dyDescent="0.25"/>
    <row r="45" spans="1:9" ht="14.25" customHeight="1" x14ac:dyDescent="0.25"/>
    <row r="46" spans="1:9" ht="14.25" customHeight="1" x14ac:dyDescent="0.25"/>
    <row r="47" spans="1:9" ht="14.25" customHeight="1" x14ac:dyDescent="0.25"/>
  </sheetData>
  <sheetProtection algorithmName="SHA-512" hashValue="+9YIE+HPKmHujqq1tmH4ThxkvnlEjS3pn/lbbgZXXsAcWcCaW8quUmf/7zszRLE6RZwFTFCHu0nZF1FdhpihAQ==" saltValue="3mMgcJa4Fmy1FNKXqDgw+A==" spinCount="100000" sheet="1" objects="1" scenarios="1"/>
  <mergeCells count="46">
    <mergeCell ref="B28:E28"/>
    <mergeCell ref="A6:B7"/>
    <mergeCell ref="C6:D6"/>
    <mergeCell ref="E6:F6"/>
    <mergeCell ref="G6:H6"/>
    <mergeCell ref="B27:E27"/>
    <mergeCell ref="F27:I27"/>
    <mergeCell ref="A20:R20"/>
    <mergeCell ref="A9:B9"/>
    <mergeCell ref="A23:I23"/>
    <mergeCell ref="B25:E25"/>
    <mergeCell ref="F25:I25"/>
    <mergeCell ref="B26:E26"/>
    <mergeCell ref="F26:I26"/>
    <mergeCell ref="B1:E1"/>
    <mergeCell ref="A5:H5"/>
    <mergeCell ref="F28:I28"/>
    <mergeCell ref="A16:B16"/>
    <mergeCell ref="A17:B17"/>
    <mergeCell ref="A18:B18"/>
    <mergeCell ref="A10:B10"/>
    <mergeCell ref="A11:B11"/>
    <mergeCell ref="A12:B12"/>
    <mergeCell ref="A13:B13"/>
    <mergeCell ref="A14:B14"/>
    <mergeCell ref="A15:B15"/>
    <mergeCell ref="A8:B8"/>
    <mergeCell ref="B24:E24"/>
    <mergeCell ref="F24:I24"/>
    <mergeCell ref="A19:B19"/>
    <mergeCell ref="B29:I29"/>
    <mergeCell ref="A30:A31"/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30:E30"/>
    <mergeCell ref="F30:I30"/>
  </mergeCells>
  <dataValidations count="6">
    <dataValidation allowBlank="1" showInputMessage="1" showErrorMessage="1" prompt="Polje se popunjava automatski, nakon upisa datuma na Zahtjevu za obradu" sqref="M3:N3 B2:D2" xr:uid="{39B86993-B027-473B-A5D1-8DE5A0D6B5EC}"/>
    <dataValidation allowBlank="1" showInputMessage="1" showErrorMessage="1" prompt="Polje se popunjava automatski nakon upisa naziva klijenta na listu Zahtjev za obradu" sqref="B1" xr:uid="{F51CF42A-DF42-4805-89A3-5FE2F102AC6B}"/>
    <dataValidation allowBlank="1" showInputMessage="1" showErrorMessage="1" prompt="Polje se popunjava automatski temeljem datuma iz polja 'Stanje na dan'" sqref="C7:H7 B31:I31" xr:uid="{2EDFFA41-7037-4FE1-9758-5B9EBF27C1B8}"/>
    <dataValidation type="whole" allowBlank="1" showInputMessage="1" showErrorMessage="1" prompt="Upisati iznose u 000 EUR" sqref="C8:H17" xr:uid="{D9656FE3-C349-446C-9756-A13BC8C0981A}">
      <formula1>0</formula1>
      <formula2>999999999999999000000</formula2>
    </dataValidation>
    <dataValidation type="whole" allowBlank="1" showInputMessage="1" prompt="Upisati iznose u 000 EUR" sqref="B32:I32" xr:uid="{4D0536A7-5D0C-4E1F-8877-759BB23240C3}">
      <formula1>-99999999999999900000</formula1>
      <formula2>999999999999999000000</formula2>
    </dataValidation>
    <dataValidation allowBlank="1" showInputMessage="1" prompt="Upisati vrstu prihoda po brandovima, grupi proizvoda (za veleprodaju), po pojedinom prodajnom centru (za maloprodaju) " sqref="A8:B17" xr:uid="{B7DB7B75-27C2-41D9-BD4D-40A12C11CC28}"/>
  </dataValidations>
  <pageMargins left="0.7" right="0.7" top="0.75" bottom="0.75" header="0.3" footer="0.3"/>
  <pageSetup paperSize="9" scale="83" fitToHeight="0" orientation="landscape" r:id="rId1"/>
  <rowBreaks count="1" manualBreakCount="1">
    <brk id="28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9032-7AF6-4485-A9EA-5DA886BC22B0}">
  <sheetPr>
    <tabColor rgb="FFFEE600"/>
    <pageSetUpPr fitToPage="1"/>
  </sheetPr>
  <dimension ref="A1:L96"/>
  <sheetViews>
    <sheetView showGridLines="0" zoomScale="90" zoomScaleNormal="90" workbookViewId="0">
      <selection sqref="A1:B1"/>
    </sheetView>
  </sheetViews>
  <sheetFormatPr defaultColWidth="9.140625" defaultRowHeight="12" x14ac:dyDescent="0.2"/>
  <cols>
    <col min="1" max="1" width="7.5703125" style="10" customWidth="1"/>
    <col min="2" max="2" width="28.5703125" style="10" customWidth="1"/>
    <col min="3" max="3" width="18.7109375" style="10" customWidth="1"/>
    <col min="4" max="5" width="17" style="10" customWidth="1"/>
    <col min="6" max="7" width="15.7109375" style="10" customWidth="1"/>
    <col min="8" max="8" width="11.85546875" style="10" customWidth="1"/>
    <col min="9" max="9" width="11.28515625" style="10" customWidth="1"/>
    <col min="10" max="10" width="15.42578125" style="10" customWidth="1"/>
    <col min="11" max="16" width="16.5703125" style="10" customWidth="1"/>
    <col min="17" max="16384" width="9.140625" style="10"/>
  </cols>
  <sheetData>
    <row r="1" spans="1:12" ht="15" customHeight="1" x14ac:dyDescent="0.2">
      <c r="A1" s="724" t="s">
        <v>73</v>
      </c>
      <c r="B1" s="724"/>
      <c r="C1" s="720" t="str">
        <f>IF(AND('Podaci i zahtjev'!D7=""),"",'Podaci i zahtjev'!D7)</f>
        <v/>
      </c>
      <c r="D1" s="720"/>
      <c r="E1" s="720"/>
      <c r="F1" s="720"/>
      <c r="G1" s="130"/>
      <c r="H1" s="131"/>
      <c r="I1" s="131"/>
    </row>
    <row r="2" spans="1:12" ht="15" customHeight="1" x14ac:dyDescent="0.2">
      <c r="A2" s="718" t="s">
        <v>130</v>
      </c>
      <c r="B2" s="719"/>
      <c r="C2" s="315" t="str">
        <f>IF(AND('Podaci i zahtjev'!I49=""),"",'Podaci i zahtjev'!I49)</f>
        <v/>
      </c>
    </row>
    <row r="3" spans="1:12" x14ac:dyDescent="0.2">
      <c r="F3" s="38"/>
      <c r="G3" s="131"/>
      <c r="H3" s="131"/>
      <c r="I3" s="131"/>
      <c r="J3" s="131"/>
      <c r="L3" s="31"/>
    </row>
    <row r="4" spans="1:12" ht="33.75" customHeight="1" x14ac:dyDescent="0.2">
      <c r="A4" s="885" t="s">
        <v>574</v>
      </c>
      <c r="B4" s="885"/>
      <c r="C4" s="885"/>
      <c r="D4" s="885"/>
      <c r="E4" s="885"/>
      <c r="F4" s="885"/>
      <c r="G4" s="885"/>
    </row>
    <row r="5" spans="1:12" ht="18" customHeight="1" x14ac:dyDescent="0.2">
      <c r="A5" s="796" t="s">
        <v>575</v>
      </c>
      <c r="B5" s="711"/>
      <c r="C5" s="711"/>
      <c r="D5" s="711"/>
      <c r="E5" s="711"/>
      <c r="F5" s="711"/>
      <c r="G5" s="712"/>
      <c r="H5" s="3"/>
      <c r="I5" s="3"/>
    </row>
    <row r="6" spans="1:12" ht="24" x14ac:dyDescent="0.2">
      <c r="A6" s="854" t="s">
        <v>157</v>
      </c>
      <c r="B6" s="895" t="s">
        <v>158</v>
      </c>
      <c r="C6" s="886" t="s">
        <v>159</v>
      </c>
      <c r="D6" s="887"/>
      <c r="E6" s="888"/>
      <c r="F6" s="312" t="s">
        <v>197</v>
      </c>
      <c r="G6" s="312" t="s">
        <v>198</v>
      </c>
      <c r="H6" s="3"/>
      <c r="I6" s="134"/>
      <c r="J6" s="133"/>
      <c r="K6" s="133"/>
    </row>
    <row r="7" spans="1:12" ht="19.5" customHeight="1" x14ac:dyDescent="0.2">
      <c r="A7" s="855"/>
      <c r="B7" s="896"/>
      <c r="C7" s="889"/>
      <c r="D7" s="890"/>
      <c r="E7" s="891"/>
      <c r="F7" s="314" t="str">
        <f>IFERROR((YEAR($C$2)-1)," ")</f>
        <v xml:space="preserve"> </v>
      </c>
      <c r="G7" s="344" t="str">
        <f>$C$2</f>
        <v/>
      </c>
      <c r="H7" s="3"/>
      <c r="I7" s="136"/>
      <c r="J7" s="132"/>
    </row>
    <row r="8" spans="1:12" x14ac:dyDescent="0.2">
      <c r="A8" s="875" t="s">
        <v>199</v>
      </c>
      <c r="B8" s="867" t="s">
        <v>160</v>
      </c>
      <c r="C8" s="851"/>
      <c r="D8" s="852"/>
      <c r="E8" s="853"/>
      <c r="F8" s="137"/>
      <c r="G8" s="137"/>
      <c r="H8" s="3"/>
      <c r="I8" s="134"/>
      <c r="J8" s="132"/>
    </row>
    <row r="9" spans="1:12" x14ac:dyDescent="0.2">
      <c r="A9" s="876"/>
      <c r="B9" s="868"/>
      <c r="C9" s="851"/>
      <c r="D9" s="852"/>
      <c r="E9" s="853"/>
      <c r="F9" s="74"/>
      <c r="G9" s="74"/>
      <c r="H9" s="3"/>
      <c r="I9" s="134"/>
      <c r="J9" s="132"/>
    </row>
    <row r="10" spans="1:12" x14ac:dyDescent="0.2">
      <c r="A10" s="876"/>
      <c r="B10" s="868"/>
      <c r="C10" s="851"/>
      <c r="D10" s="852"/>
      <c r="E10" s="853"/>
      <c r="F10" s="74"/>
      <c r="G10" s="74"/>
      <c r="H10" s="3"/>
      <c r="I10" s="134"/>
      <c r="J10" s="132"/>
    </row>
    <row r="11" spans="1:12" x14ac:dyDescent="0.2">
      <c r="A11" s="876"/>
      <c r="B11" s="868"/>
      <c r="C11" s="851"/>
      <c r="D11" s="852"/>
      <c r="E11" s="853"/>
      <c r="F11" s="74"/>
      <c r="G11" s="74"/>
      <c r="H11" s="3"/>
      <c r="I11" s="134"/>
      <c r="J11" s="132"/>
    </row>
    <row r="12" spans="1:12" x14ac:dyDescent="0.2">
      <c r="A12" s="876"/>
      <c r="B12" s="868"/>
      <c r="C12" s="851"/>
      <c r="D12" s="852"/>
      <c r="E12" s="853"/>
      <c r="F12" s="74"/>
      <c r="G12" s="74"/>
      <c r="H12" s="3"/>
      <c r="I12" s="134"/>
      <c r="J12" s="132"/>
    </row>
    <row r="13" spans="1:12" x14ac:dyDescent="0.2">
      <c r="A13" s="876"/>
      <c r="B13" s="868"/>
      <c r="C13" s="851"/>
      <c r="D13" s="852"/>
      <c r="E13" s="853"/>
      <c r="F13" s="74"/>
      <c r="G13" s="74"/>
      <c r="H13" s="3"/>
      <c r="I13" s="134"/>
      <c r="J13" s="132"/>
    </row>
    <row r="14" spans="1:12" x14ac:dyDescent="0.2">
      <c r="A14" s="876"/>
      <c r="B14" s="868"/>
      <c r="C14" s="851"/>
      <c r="D14" s="852"/>
      <c r="E14" s="853"/>
      <c r="F14" s="74"/>
      <c r="G14" s="74"/>
      <c r="H14" s="3"/>
      <c r="I14" s="134"/>
      <c r="J14" s="132"/>
    </row>
    <row r="15" spans="1:12" x14ac:dyDescent="0.2">
      <c r="A15" s="876"/>
      <c r="B15" s="868"/>
      <c r="C15" s="851"/>
      <c r="D15" s="852"/>
      <c r="E15" s="853"/>
      <c r="F15" s="74"/>
      <c r="G15" s="74"/>
      <c r="H15" s="3"/>
      <c r="I15" s="134"/>
      <c r="J15" s="132"/>
    </row>
    <row r="16" spans="1:12" x14ac:dyDescent="0.2">
      <c r="A16" s="876"/>
      <c r="B16" s="868"/>
      <c r="C16" s="851"/>
      <c r="D16" s="852"/>
      <c r="E16" s="853"/>
      <c r="F16" s="74"/>
      <c r="G16" s="74"/>
      <c r="H16" s="3"/>
      <c r="I16" s="134"/>
      <c r="J16" s="132"/>
    </row>
    <row r="17" spans="1:10" x14ac:dyDescent="0.2">
      <c r="A17" s="884"/>
      <c r="B17" s="869"/>
      <c r="C17" s="856"/>
      <c r="D17" s="857"/>
      <c r="E17" s="858"/>
      <c r="F17" s="74"/>
      <c r="G17" s="74"/>
      <c r="H17" s="3"/>
      <c r="I17" s="134"/>
      <c r="J17" s="132"/>
    </row>
    <row r="18" spans="1:10" ht="12" customHeight="1" x14ac:dyDescent="0.2">
      <c r="A18" s="883">
        <v>139</v>
      </c>
      <c r="B18" s="867" t="s">
        <v>161</v>
      </c>
      <c r="C18" s="897"/>
      <c r="D18" s="863"/>
      <c r="E18" s="864"/>
      <c r="F18" s="137"/>
      <c r="G18" s="137"/>
      <c r="H18" s="3"/>
      <c r="I18" s="134"/>
      <c r="J18" s="132"/>
    </row>
    <row r="19" spans="1:10" ht="12" customHeight="1" x14ac:dyDescent="0.2">
      <c r="A19" s="876"/>
      <c r="B19" s="868"/>
      <c r="C19" s="851"/>
      <c r="D19" s="852"/>
      <c r="E19" s="853"/>
      <c r="F19" s="74"/>
      <c r="G19" s="74"/>
      <c r="H19" s="3"/>
      <c r="I19" s="134"/>
      <c r="J19" s="132"/>
    </row>
    <row r="20" spans="1:10" ht="12" customHeight="1" x14ac:dyDescent="0.2">
      <c r="A20" s="876"/>
      <c r="B20" s="868"/>
      <c r="C20" s="851"/>
      <c r="D20" s="852"/>
      <c r="E20" s="853"/>
      <c r="F20" s="74"/>
      <c r="G20" s="74"/>
      <c r="H20" s="3"/>
      <c r="I20" s="134"/>
      <c r="J20" s="132"/>
    </row>
    <row r="21" spans="1:10" x14ac:dyDescent="0.2">
      <c r="A21" s="876"/>
      <c r="B21" s="868"/>
      <c r="C21" s="851"/>
      <c r="D21" s="852"/>
      <c r="E21" s="853"/>
      <c r="F21" s="81"/>
      <c r="G21" s="81"/>
      <c r="H21" s="3"/>
      <c r="I21" s="134"/>
      <c r="J21" s="132"/>
    </row>
    <row r="22" spans="1:10" x14ac:dyDescent="0.2">
      <c r="A22" s="876"/>
      <c r="B22" s="868"/>
      <c r="C22" s="851"/>
      <c r="D22" s="852"/>
      <c r="E22" s="853"/>
      <c r="F22" s="81"/>
      <c r="G22" s="81"/>
      <c r="H22" s="3"/>
      <c r="I22" s="134"/>
      <c r="J22" s="132"/>
    </row>
    <row r="23" spans="1:10" x14ac:dyDescent="0.2">
      <c r="A23" s="876"/>
      <c r="B23" s="868"/>
      <c r="C23" s="851"/>
      <c r="D23" s="852"/>
      <c r="E23" s="853"/>
      <c r="F23" s="81"/>
      <c r="G23" s="81"/>
      <c r="H23" s="3"/>
      <c r="I23" s="134"/>
      <c r="J23" s="132"/>
    </row>
    <row r="24" spans="1:10" x14ac:dyDescent="0.2">
      <c r="A24" s="876"/>
      <c r="B24" s="868"/>
      <c r="C24" s="851"/>
      <c r="D24" s="852"/>
      <c r="E24" s="853"/>
      <c r="F24" s="81"/>
      <c r="G24" s="81"/>
      <c r="H24" s="3"/>
      <c r="I24" s="134"/>
      <c r="J24" s="132"/>
    </row>
    <row r="25" spans="1:10" x14ac:dyDescent="0.2">
      <c r="A25" s="877"/>
      <c r="B25" s="869"/>
      <c r="C25" s="856"/>
      <c r="D25" s="857"/>
      <c r="E25" s="858"/>
      <c r="F25" s="138"/>
      <c r="G25" s="138"/>
      <c r="H25" s="3"/>
      <c r="I25" s="134"/>
      <c r="J25" s="132"/>
    </row>
    <row r="26" spans="1:10" ht="12" customHeight="1" x14ac:dyDescent="0.2">
      <c r="A26" s="875">
        <v>145</v>
      </c>
      <c r="B26" s="867" t="s">
        <v>200</v>
      </c>
      <c r="C26" s="880"/>
      <c r="D26" s="881"/>
      <c r="E26" s="882"/>
      <c r="F26" s="137"/>
      <c r="G26" s="137"/>
      <c r="H26" s="3"/>
      <c r="I26" s="134"/>
      <c r="J26" s="132"/>
    </row>
    <row r="27" spans="1:10" x14ac:dyDescent="0.2">
      <c r="A27" s="876"/>
      <c r="B27" s="868"/>
      <c r="C27" s="851"/>
      <c r="D27" s="852"/>
      <c r="E27" s="853"/>
      <c r="F27" s="74"/>
      <c r="G27" s="74"/>
      <c r="H27" s="3"/>
      <c r="I27" s="134"/>
      <c r="J27" s="132"/>
    </row>
    <row r="28" spans="1:10" ht="12" customHeight="1" x14ac:dyDescent="0.2">
      <c r="A28" s="876"/>
      <c r="B28" s="868"/>
      <c r="C28" s="851"/>
      <c r="D28" s="852"/>
      <c r="E28" s="853"/>
      <c r="F28" s="74"/>
      <c r="G28" s="74"/>
      <c r="H28" s="3"/>
      <c r="I28" s="134"/>
      <c r="J28" s="132"/>
    </row>
    <row r="29" spans="1:10" ht="12" customHeight="1" x14ac:dyDescent="0.2">
      <c r="A29" s="876"/>
      <c r="B29" s="868"/>
      <c r="C29" s="851"/>
      <c r="D29" s="852"/>
      <c r="E29" s="853"/>
      <c r="F29" s="81"/>
      <c r="G29" s="81"/>
      <c r="H29" s="3"/>
      <c r="I29" s="134"/>
      <c r="J29" s="132"/>
    </row>
    <row r="30" spans="1:10" ht="12" customHeight="1" x14ac:dyDescent="0.2">
      <c r="A30" s="876"/>
      <c r="B30" s="868"/>
      <c r="C30" s="851"/>
      <c r="D30" s="852"/>
      <c r="E30" s="853"/>
      <c r="F30" s="81"/>
      <c r="G30" s="81"/>
      <c r="H30" s="3"/>
      <c r="I30" s="134"/>
      <c r="J30" s="132"/>
    </row>
    <row r="31" spans="1:10" ht="12" customHeight="1" x14ac:dyDescent="0.2">
      <c r="A31" s="876"/>
      <c r="B31" s="868"/>
      <c r="C31" s="851"/>
      <c r="D31" s="852"/>
      <c r="E31" s="853"/>
      <c r="F31" s="81"/>
      <c r="G31" s="81"/>
      <c r="H31" s="3"/>
      <c r="I31" s="134"/>
      <c r="J31" s="132"/>
    </row>
    <row r="32" spans="1:10" ht="12" customHeight="1" x14ac:dyDescent="0.2">
      <c r="A32" s="876"/>
      <c r="B32" s="868"/>
      <c r="C32" s="851"/>
      <c r="D32" s="852"/>
      <c r="E32" s="853"/>
      <c r="F32" s="81"/>
      <c r="G32" s="81"/>
      <c r="H32" s="3"/>
      <c r="I32" s="134"/>
      <c r="J32" s="132"/>
    </row>
    <row r="33" spans="1:10" ht="12" customHeight="1" x14ac:dyDescent="0.2">
      <c r="A33" s="876"/>
      <c r="B33" s="868"/>
      <c r="C33" s="851"/>
      <c r="D33" s="852"/>
      <c r="E33" s="853"/>
      <c r="F33" s="81"/>
      <c r="G33" s="81"/>
      <c r="H33" s="3"/>
      <c r="I33" s="134"/>
      <c r="J33" s="132"/>
    </row>
    <row r="34" spans="1:10" x14ac:dyDescent="0.2">
      <c r="A34" s="876"/>
      <c r="B34" s="868"/>
      <c r="C34" s="851"/>
      <c r="D34" s="852"/>
      <c r="E34" s="853"/>
      <c r="F34" s="81"/>
      <c r="G34" s="81"/>
      <c r="H34" s="3"/>
      <c r="I34" s="134"/>
      <c r="J34" s="132"/>
    </row>
    <row r="35" spans="1:10" ht="12" customHeight="1" x14ac:dyDescent="0.2">
      <c r="A35" s="876"/>
      <c r="B35" s="868"/>
      <c r="C35" s="856"/>
      <c r="D35" s="857"/>
      <c r="E35" s="858"/>
      <c r="F35" s="81"/>
      <c r="G35" s="81"/>
      <c r="H35" s="3"/>
      <c r="I35" s="134"/>
      <c r="J35" s="132"/>
    </row>
    <row r="36" spans="1:10" x14ac:dyDescent="0.2">
      <c r="A36" s="875">
        <v>156</v>
      </c>
      <c r="B36" s="867" t="s">
        <v>166</v>
      </c>
      <c r="C36" s="851"/>
      <c r="D36" s="852"/>
      <c r="E36" s="853"/>
      <c r="F36" s="137"/>
      <c r="G36" s="137"/>
      <c r="H36" s="3"/>
      <c r="I36" s="134"/>
      <c r="J36" s="132"/>
    </row>
    <row r="37" spans="1:10" x14ac:dyDescent="0.2">
      <c r="A37" s="876"/>
      <c r="B37" s="868"/>
      <c r="C37" s="851"/>
      <c r="D37" s="852"/>
      <c r="E37" s="853"/>
      <c r="F37" s="74"/>
      <c r="G37" s="74"/>
      <c r="H37" s="3"/>
      <c r="I37" s="134"/>
      <c r="J37" s="132"/>
    </row>
    <row r="38" spans="1:10" x14ac:dyDescent="0.2">
      <c r="A38" s="876"/>
      <c r="B38" s="868"/>
      <c r="C38" s="851"/>
      <c r="D38" s="852"/>
      <c r="E38" s="853"/>
      <c r="F38" s="74"/>
      <c r="G38" s="74"/>
      <c r="H38" s="3"/>
      <c r="I38" s="134"/>
      <c r="J38" s="132"/>
    </row>
    <row r="39" spans="1:10" x14ac:dyDescent="0.2">
      <c r="A39" s="876"/>
      <c r="B39" s="868"/>
      <c r="C39" s="851"/>
      <c r="D39" s="852"/>
      <c r="E39" s="853"/>
      <c r="F39" s="74"/>
      <c r="G39" s="74"/>
      <c r="H39" s="3"/>
      <c r="I39" s="134"/>
      <c r="J39" s="132"/>
    </row>
    <row r="40" spans="1:10" x14ac:dyDescent="0.2">
      <c r="A40" s="876"/>
      <c r="B40" s="868"/>
      <c r="C40" s="851"/>
      <c r="D40" s="852"/>
      <c r="E40" s="853"/>
      <c r="F40" s="74"/>
      <c r="G40" s="74"/>
      <c r="H40" s="3"/>
      <c r="I40" s="134"/>
      <c r="J40" s="132"/>
    </row>
    <row r="41" spans="1:10" x14ac:dyDescent="0.2">
      <c r="A41" s="876"/>
      <c r="B41" s="868"/>
      <c r="C41" s="851"/>
      <c r="D41" s="852"/>
      <c r="E41" s="853"/>
      <c r="F41" s="74"/>
      <c r="G41" s="74"/>
      <c r="H41" s="3"/>
      <c r="I41" s="134"/>
      <c r="J41" s="132"/>
    </row>
    <row r="42" spans="1:10" x14ac:dyDescent="0.2">
      <c r="A42" s="876"/>
      <c r="B42" s="868"/>
      <c r="C42" s="851"/>
      <c r="D42" s="852"/>
      <c r="E42" s="853"/>
      <c r="F42" s="74"/>
      <c r="G42" s="74"/>
      <c r="H42" s="3"/>
      <c r="I42" s="134"/>
      <c r="J42" s="132"/>
    </row>
    <row r="43" spans="1:10" x14ac:dyDescent="0.2">
      <c r="A43" s="876"/>
      <c r="B43" s="868"/>
      <c r="C43" s="851"/>
      <c r="D43" s="852"/>
      <c r="E43" s="853"/>
      <c r="F43" s="74"/>
      <c r="G43" s="74"/>
      <c r="H43" s="3"/>
      <c r="I43" s="134"/>
      <c r="J43" s="132"/>
    </row>
    <row r="44" spans="1:10" x14ac:dyDescent="0.2">
      <c r="A44" s="876"/>
      <c r="B44" s="868"/>
      <c r="C44" s="851"/>
      <c r="D44" s="852"/>
      <c r="E44" s="853"/>
      <c r="F44" s="74"/>
      <c r="G44" s="74"/>
      <c r="H44" s="3"/>
      <c r="I44" s="134"/>
      <c r="J44" s="132"/>
    </row>
    <row r="45" spans="1:10" x14ac:dyDescent="0.2">
      <c r="A45" s="877"/>
      <c r="B45" s="869"/>
      <c r="C45" s="856"/>
      <c r="D45" s="857"/>
      <c r="E45" s="858"/>
      <c r="F45" s="138"/>
      <c r="G45" s="138"/>
      <c r="H45" s="3"/>
      <c r="I45" s="134"/>
      <c r="J45" s="133"/>
    </row>
    <row r="46" spans="1:10" x14ac:dyDescent="0.2">
      <c r="A46" s="875" t="s">
        <v>201</v>
      </c>
      <c r="B46" s="867" t="s">
        <v>167</v>
      </c>
      <c r="C46" s="862"/>
      <c r="D46" s="863"/>
      <c r="E46" s="864"/>
      <c r="F46" s="139"/>
      <c r="G46" s="139"/>
      <c r="H46" s="3"/>
      <c r="I46" s="134"/>
      <c r="J46" s="132"/>
    </row>
    <row r="47" spans="1:10" x14ac:dyDescent="0.2">
      <c r="A47" s="876"/>
      <c r="B47" s="868"/>
      <c r="C47" s="851"/>
      <c r="D47" s="852"/>
      <c r="E47" s="853"/>
      <c r="F47" s="81"/>
      <c r="G47" s="81"/>
      <c r="H47" s="3"/>
      <c r="I47" s="134"/>
      <c r="J47" s="132"/>
    </row>
    <row r="48" spans="1:10" x14ac:dyDescent="0.2">
      <c r="A48" s="876"/>
      <c r="B48" s="868"/>
      <c r="C48" s="851"/>
      <c r="D48" s="852"/>
      <c r="E48" s="853"/>
      <c r="F48" s="81"/>
      <c r="G48" s="81"/>
      <c r="H48" s="3"/>
      <c r="I48" s="134"/>
      <c r="J48" s="132"/>
    </row>
    <row r="49" spans="1:12" x14ac:dyDescent="0.2">
      <c r="A49" s="877"/>
      <c r="B49" s="869"/>
      <c r="C49" s="856"/>
      <c r="D49" s="857"/>
      <c r="E49" s="858"/>
      <c r="F49" s="138"/>
      <c r="G49" s="138"/>
      <c r="H49" s="3"/>
      <c r="I49" s="134"/>
      <c r="J49" s="132"/>
    </row>
    <row r="50" spans="1:12" x14ac:dyDescent="0.2">
      <c r="A50" s="3"/>
      <c r="B50" s="3"/>
      <c r="C50" s="3"/>
      <c r="D50" s="3"/>
      <c r="E50" s="3"/>
      <c r="F50" s="3"/>
      <c r="G50" s="3"/>
      <c r="H50" s="3"/>
      <c r="I50" s="3"/>
      <c r="K50" s="132"/>
      <c r="L50" s="132"/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K51" s="132"/>
      <c r="L51" s="132"/>
    </row>
    <row r="52" spans="1:12" ht="18" customHeight="1" x14ac:dyDescent="0.2">
      <c r="A52" s="789" t="s">
        <v>512</v>
      </c>
      <c r="B52" s="789"/>
      <c r="C52" s="789"/>
      <c r="D52" s="789"/>
      <c r="E52" s="789"/>
      <c r="F52" s="789"/>
      <c r="G52" s="789"/>
      <c r="H52" s="3"/>
      <c r="I52" s="3"/>
    </row>
    <row r="53" spans="1:12" ht="24" x14ac:dyDescent="0.2">
      <c r="A53" s="892" t="s">
        <v>157</v>
      </c>
      <c r="B53" s="772" t="s">
        <v>158</v>
      </c>
      <c r="C53" s="886" t="s">
        <v>159</v>
      </c>
      <c r="D53" s="887"/>
      <c r="E53" s="888"/>
      <c r="F53" s="312" t="s">
        <v>197</v>
      </c>
      <c r="G53" s="312" t="s">
        <v>198</v>
      </c>
      <c r="H53" s="3"/>
      <c r="I53" s="3"/>
    </row>
    <row r="54" spans="1:12" ht="18.75" customHeight="1" x14ac:dyDescent="0.2">
      <c r="A54" s="892"/>
      <c r="B54" s="772"/>
      <c r="C54" s="889"/>
      <c r="D54" s="890"/>
      <c r="E54" s="891"/>
      <c r="F54" s="314" t="str">
        <f>IFERROR((YEAR($C$2)-1)," ")</f>
        <v xml:space="preserve"> </v>
      </c>
      <c r="G54" s="344" t="str">
        <f>$C$2</f>
        <v/>
      </c>
      <c r="H54" s="3"/>
      <c r="I54" s="3"/>
    </row>
    <row r="55" spans="1:12" x14ac:dyDescent="0.2">
      <c r="A55" s="893">
        <v>20</v>
      </c>
      <c r="B55" s="878" t="s">
        <v>503</v>
      </c>
      <c r="C55" s="862"/>
      <c r="D55" s="863"/>
      <c r="E55" s="864"/>
      <c r="F55" s="137"/>
      <c r="G55" s="137"/>
      <c r="H55" s="3"/>
      <c r="I55" s="3"/>
    </row>
    <row r="56" spans="1:12" x14ac:dyDescent="0.2">
      <c r="A56" s="894"/>
      <c r="B56" s="879"/>
      <c r="C56" s="851"/>
      <c r="D56" s="852"/>
      <c r="E56" s="853"/>
      <c r="F56" s="74"/>
      <c r="G56" s="74"/>
      <c r="H56" s="3"/>
      <c r="I56" s="3"/>
    </row>
    <row r="57" spans="1:12" x14ac:dyDescent="0.2">
      <c r="A57" s="894"/>
      <c r="B57" s="879"/>
      <c r="C57" s="851"/>
      <c r="D57" s="852"/>
      <c r="E57" s="853"/>
      <c r="F57" s="74"/>
      <c r="G57" s="74"/>
      <c r="H57" s="3"/>
      <c r="I57" s="3"/>
    </row>
    <row r="58" spans="1:12" x14ac:dyDescent="0.2">
      <c r="A58" s="894"/>
      <c r="B58" s="879"/>
      <c r="C58" s="856"/>
      <c r="D58" s="857"/>
      <c r="E58" s="858"/>
      <c r="F58" s="74"/>
      <c r="G58" s="74"/>
      <c r="H58" s="3"/>
      <c r="I58" s="3"/>
    </row>
    <row r="59" spans="1:12" x14ac:dyDescent="0.2">
      <c r="A59" s="865">
        <v>53</v>
      </c>
      <c r="B59" s="878" t="s">
        <v>504</v>
      </c>
      <c r="C59" s="851"/>
      <c r="D59" s="852"/>
      <c r="E59" s="853"/>
      <c r="F59" s="137"/>
      <c r="G59" s="137"/>
      <c r="H59" s="3"/>
      <c r="I59" s="3"/>
    </row>
    <row r="60" spans="1:12" x14ac:dyDescent="0.2">
      <c r="A60" s="866"/>
      <c r="B60" s="879"/>
      <c r="C60" s="851"/>
      <c r="D60" s="852"/>
      <c r="E60" s="853"/>
      <c r="F60" s="74"/>
      <c r="G60" s="74"/>
      <c r="H60" s="3"/>
      <c r="I60" s="3"/>
    </row>
    <row r="61" spans="1:12" x14ac:dyDescent="0.2">
      <c r="A61" s="866"/>
      <c r="B61" s="879"/>
      <c r="C61" s="851"/>
      <c r="D61" s="852"/>
      <c r="E61" s="853"/>
      <c r="F61" s="74"/>
      <c r="G61" s="74"/>
      <c r="H61" s="3"/>
      <c r="I61" s="3"/>
    </row>
    <row r="62" spans="1:12" x14ac:dyDescent="0.2">
      <c r="A62" s="866"/>
      <c r="B62" s="879"/>
      <c r="C62" s="856"/>
      <c r="D62" s="857"/>
      <c r="E62" s="858"/>
      <c r="F62" s="74"/>
      <c r="G62" s="74"/>
      <c r="H62" s="3"/>
      <c r="I62" s="3"/>
    </row>
    <row r="63" spans="1:12" x14ac:dyDescent="0.2">
      <c r="A63" s="865">
        <v>52</v>
      </c>
      <c r="B63" s="867" t="s">
        <v>169</v>
      </c>
      <c r="C63" s="862"/>
      <c r="D63" s="863"/>
      <c r="E63" s="864"/>
      <c r="F63" s="137"/>
      <c r="G63" s="137"/>
      <c r="H63" s="3"/>
      <c r="I63" s="3"/>
    </row>
    <row r="64" spans="1:12" x14ac:dyDescent="0.2">
      <c r="A64" s="866"/>
      <c r="B64" s="868"/>
      <c r="C64" s="851"/>
      <c r="D64" s="852"/>
      <c r="E64" s="853"/>
      <c r="F64" s="74"/>
      <c r="G64" s="74"/>
      <c r="H64" s="3"/>
      <c r="I64" s="3"/>
    </row>
    <row r="65" spans="1:9" x14ac:dyDescent="0.2">
      <c r="A65" s="866"/>
      <c r="B65" s="868"/>
      <c r="C65" s="851"/>
      <c r="D65" s="852"/>
      <c r="E65" s="853"/>
      <c r="F65" s="74"/>
      <c r="G65" s="74"/>
      <c r="H65" s="3"/>
      <c r="I65" s="3"/>
    </row>
    <row r="66" spans="1:9" x14ac:dyDescent="0.2">
      <c r="A66" s="874"/>
      <c r="B66" s="869"/>
      <c r="C66" s="856"/>
      <c r="D66" s="857"/>
      <c r="E66" s="858"/>
      <c r="F66" s="138"/>
      <c r="G66" s="138"/>
      <c r="H66" s="3"/>
      <c r="I66" s="3"/>
    </row>
    <row r="67" spans="1:9" x14ac:dyDescent="0.2">
      <c r="A67" s="865">
        <v>64</v>
      </c>
      <c r="B67" s="867" t="s">
        <v>168</v>
      </c>
      <c r="C67" s="862"/>
      <c r="D67" s="863"/>
      <c r="E67" s="864"/>
      <c r="F67" s="137"/>
      <c r="G67" s="137"/>
      <c r="H67" s="3"/>
      <c r="I67" s="3"/>
    </row>
    <row r="68" spans="1:9" x14ac:dyDescent="0.2">
      <c r="A68" s="866"/>
      <c r="B68" s="868"/>
      <c r="C68" s="851"/>
      <c r="D68" s="852"/>
      <c r="E68" s="853"/>
      <c r="F68" s="74"/>
      <c r="G68" s="74"/>
      <c r="H68" s="3"/>
      <c r="I68" s="3"/>
    </row>
    <row r="69" spans="1:9" x14ac:dyDescent="0.2">
      <c r="A69" s="866"/>
      <c r="B69" s="868"/>
      <c r="C69" s="851"/>
      <c r="D69" s="852"/>
      <c r="E69" s="853"/>
      <c r="F69" s="74"/>
      <c r="G69" s="74"/>
      <c r="H69" s="3"/>
      <c r="I69" s="3"/>
    </row>
    <row r="70" spans="1:9" x14ac:dyDescent="0.2">
      <c r="A70" s="866"/>
      <c r="B70" s="869"/>
      <c r="C70" s="856"/>
      <c r="D70" s="857"/>
      <c r="E70" s="858"/>
      <c r="F70" s="138"/>
      <c r="G70" s="138"/>
      <c r="H70" s="3"/>
      <c r="I70" s="3"/>
    </row>
    <row r="71" spans="1:9" x14ac:dyDescent="0.2">
      <c r="A71" s="865">
        <v>124</v>
      </c>
      <c r="B71" s="867" t="s">
        <v>170</v>
      </c>
      <c r="C71" s="851"/>
      <c r="D71" s="852"/>
      <c r="E71" s="853"/>
      <c r="F71" s="137"/>
      <c r="G71" s="137"/>
      <c r="H71" s="3"/>
      <c r="I71" s="3"/>
    </row>
    <row r="72" spans="1:9" x14ac:dyDescent="0.2">
      <c r="A72" s="866"/>
      <c r="B72" s="868"/>
      <c r="C72" s="851"/>
      <c r="D72" s="852"/>
      <c r="E72" s="853"/>
      <c r="F72" s="74"/>
      <c r="G72" s="74"/>
      <c r="H72" s="3"/>
      <c r="I72" s="3"/>
    </row>
    <row r="73" spans="1:9" x14ac:dyDescent="0.2">
      <c r="A73" s="866"/>
      <c r="B73" s="868"/>
      <c r="C73" s="851"/>
      <c r="D73" s="852"/>
      <c r="E73" s="853"/>
      <c r="F73" s="74"/>
      <c r="G73" s="74"/>
      <c r="H73" s="3"/>
      <c r="I73" s="3"/>
    </row>
    <row r="74" spans="1:9" x14ac:dyDescent="0.2">
      <c r="A74" s="874"/>
      <c r="B74" s="869"/>
      <c r="C74" s="859"/>
      <c r="D74" s="860"/>
      <c r="E74" s="861"/>
      <c r="F74" s="81"/>
      <c r="G74" s="81"/>
      <c r="H74" s="3"/>
      <c r="I74" s="3"/>
    </row>
    <row r="75" spans="1:9" x14ac:dyDescent="0.2">
      <c r="A75" s="865">
        <v>108</v>
      </c>
      <c r="B75" s="867" t="s">
        <v>171</v>
      </c>
      <c r="C75" s="862"/>
      <c r="D75" s="863"/>
      <c r="E75" s="864"/>
      <c r="F75" s="137"/>
      <c r="G75" s="137"/>
      <c r="H75" s="3"/>
      <c r="I75" s="3"/>
    </row>
    <row r="76" spans="1:9" x14ac:dyDescent="0.2">
      <c r="A76" s="866">
        <v>131</v>
      </c>
      <c r="B76" s="868"/>
      <c r="C76" s="851"/>
      <c r="D76" s="852"/>
      <c r="E76" s="853"/>
      <c r="F76" s="78"/>
      <c r="G76" s="78"/>
      <c r="H76" s="3"/>
      <c r="I76" s="3"/>
    </row>
    <row r="77" spans="1:9" x14ac:dyDescent="0.2">
      <c r="A77" s="866"/>
      <c r="B77" s="868"/>
      <c r="C77" s="851"/>
      <c r="D77" s="852"/>
      <c r="E77" s="853"/>
      <c r="F77" s="81"/>
      <c r="G77" s="81"/>
      <c r="H77" s="3"/>
      <c r="I77" s="3"/>
    </row>
    <row r="78" spans="1:9" x14ac:dyDescent="0.2">
      <c r="A78" s="874"/>
      <c r="B78" s="869"/>
      <c r="C78" s="856"/>
      <c r="D78" s="857"/>
      <c r="E78" s="858"/>
      <c r="F78" s="81"/>
      <c r="G78" s="81"/>
      <c r="H78" s="3"/>
      <c r="I78" s="3"/>
    </row>
    <row r="79" spans="1:9" x14ac:dyDescent="0.2">
      <c r="A79" s="865">
        <v>125</v>
      </c>
      <c r="B79" s="867" t="s">
        <v>172</v>
      </c>
      <c r="C79" s="862"/>
      <c r="D79" s="863"/>
      <c r="E79" s="864"/>
      <c r="F79" s="139"/>
      <c r="G79" s="139"/>
      <c r="H79" s="3"/>
      <c r="I79" s="3"/>
    </row>
    <row r="80" spans="1:9" x14ac:dyDescent="0.2">
      <c r="A80" s="866"/>
      <c r="B80" s="868"/>
      <c r="C80" s="851"/>
      <c r="D80" s="852"/>
      <c r="E80" s="853"/>
      <c r="F80" s="74"/>
      <c r="G80" s="74"/>
      <c r="H80" s="3"/>
      <c r="I80" s="3"/>
    </row>
    <row r="81" spans="1:9" x14ac:dyDescent="0.2">
      <c r="A81" s="866"/>
      <c r="B81" s="868"/>
      <c r="C81" s="851"/>
      <c r="D81" s="852"/>
      <c r="E81" s="853"/>
      <c r="F81" s="81"/>
      <c r="G81" s="81"/>
      <c r="H81" s="3"/>
      <c r="I81" s="3"/>
    </row>
    <row r="82" spans="1:9" x14ac:dyDescent="0.2">
      <c r="A82" s="874"/>
      <c r="B82" s="869"/>
      <c r="C82" s="856"/>
      <c r="D82" s="857"/>
      <c r="E82" s="858"/>
      <c r="F82" s="138"/>
      <c r="G82" s="138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ht="18" customHeight="1" x14ac:dyDescent="0.2">
      <c r="A85" s="710" t="s">
        <v>514</v>
      </c>
      <c r="B85" s="711"/>
      <c r="C85" s="711"/>
      <c r="D85" s="711"/>
      <c r="E85" s="711"/>
      <c r="F85" s="711"/>
      <c r="G85" s="711"/>
      <c r="H85" s="711"/>
      <c r="I85" s="712"/>
    </row>
    <row r="86" spans="1:9" ht="24" x14ac:dyDescent="0.2">
      <c r="A86" s="846" t="s">
        <v>185</v>
      </c>
      <c r="B86" s="847"/>
      <c r="C86" s="854" t="s">
        <v>202</v>
      </c>
      <c r="D86" s="312" t="s">
        <v>197</v>
      </c>
      <c r="E86" s="312" t="s">
        <v>198</v>
      </c>
      <c r="F86" s="854" t="s">
        <v>493</v>
      </c>
      <c r="G86" s="854" t="s">
        <v>495</v>
      </c>
      <c r="H86" s="854" t="s">
        <v>12</v>
      </c>
      <c r="I86" s="854" t="s">
        <v>77</v>
      </c>
    </row>
    <row r="87" spans="1:9" ht="21.75" customHeight="1" x14ac:dyDescent="0.2">
      <c r="A87" s="848"/>
      <c r="B87" s="849"/>
      <c r="C87" s="855"/>
      <c r="D87" s="314" t="str">
        <f>IFERROR((YEAR($C$2)-1)," ")</f>
        <v xml:space="preserve"> </v>
      </c>
      <c r="E87" s="344" t="str">
        <f>$C$2</f>
        <v/>
      </c>
      <c r="F87" s="849"/>
      <c r="G87" s="855"/>
      <c r="H87" s="855"/>
      <c r="I87" s="855"/>
    </row>
    <row r="88" spans="1:9" x14ac:dyDescent="0.2">
      <c r="A88" s="872"/>
      <c r="B88" s="873"/>
      <c r="C88" s="137"/>
      <c r="D88" s="137"/>
      <c r="E88" s="248"/>
      <c r="F88" s="179"/>
      <c r="G88" s="179"/>
      <c r="H88" s="180"/>
      <c r="I88" s="253"/>
    </row>
    <row r="89" spans="1:9" x14ac:dyDescent="0.2">
      <c r="A89" s="680"/>
      <c r="B89" s="682"/>
      <c r="C89" s="246"/>
      <c r="D89" s="246"/>
      <c r="E89" s="249"/>
      <c r="F89" s="251"/>
      <c r="G89" s="251"/>
      <c r="H89" s="187"/>
      <c r="I89" s="254"/>
    </row>
    <row r="90" spans="1:9" x14ac:dyDescent="0.2">
      <c r="A90" s="680"/>
      <c r="B90" s="682"/>
      <c r="C90" s="246"/>
      <c r="D90" s="246"/>
      <c r="E90" s="249"/>
      <c r="F90" s="251"/>
      <c r="G90" s="251"/>
      <c r="H90" s="187"/>
      <c r="I90" s="254"/>
    </row>
    <row r="91" spans="1:9" x14ac:dyDescent="0.2">
      <c r="A91" s="680"/>
      <c r="B91" s="682"/>
      <c r="C91" s="246"/>
      <c r="D91" s="246"/>
      <c r="E91" s="249"/>
      <c r="F91" s="251"/>
      <c r="G91" s="251"/>
      <c r="H91" s="187"/>
      <c r="I91" s="254"/>
    </row>
    <row r="92" spans="1:9" x14ac:dyDescent="0.2">
      <c r="A92" s="680"/>
      <c r="B92" s="682"/>
      <c r="C92" s="246"/>
      <c r="D92" s="246"/>
      <c r="E92" s="249"/>
      <c r="F92" s="251"/>
      <c r="G92" s="251"/>
      <c r="H92" s="187"/>
      <c r="I92" s="254"/>
    </row>
    <row r="93" spans="1:9" x14ac:dyDescent="0.2">
      <c r="A93" s="680"/>
      <c r="B93" s="682"/>
      <c r="C93" s="246"/>
      <c r="D93" s="246"/>
      <c r="E93" s="249"/>
      <c r="F93" s="251"/>
      <c r="G93" s="251"/>
      <c r="H93" s="187"/>
      <c r="I93" s="254"/>
    </row>
    <row r="94" spans="1:9" x14ac:dyDescent="0.2">
      <c r="A94" s="684"/>
      <c r="B94" s="686"/>
      <c r="C94" s="247"/>
      <c r="D94" s="247"/>
      <c r="E94" s="250"/>
      <c r="F94" s="252"/>
      <c r="G94" s="252"/>
      <c r="H94" s="256"/>
      <c r="I94" s="255"/>
    </row>
    <row r="95" spans="1:9" x14ac:dyDescent="0.2">
      <c r="A95" s="870" t="s">
        <v>52</v>
      </c>
      <c r="B95" s="871"/>
      <c r="C95" s="343">
        <f>SUM(C88:C94)</f>
        <v>0</v>
      </c>
      <c r="D95" s="335">
        <f t="shared" ref="D95:E95" si="0">SUM(D88:D94)</f>
        <v>0</v>
      </c>
      <c r="E95" s="335">
        <f t="shared" si="0"/>
        <v>0</v>
      </c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</sheetData>
  <sheetProtection sheet="1" objects="1" scenarios="1" insertRows="0"/>
  <mergeCells count="121">
    <mergeCell ref="A53:A54"/>
    <mergeCell ref="A55:A58"/>
    <mergeCell ref="A59:A62"/>
    <mergeCell ref="B6:B7"/>
    <mergeCell ref="C21:E21"/>
    <mergeCell ref="C6:E7"/>
    <mergeCell ref="C8:E8"/>
    <mergeCell ref="C63:E63"/>
    <mergeCell ref="A63:A66"/>
    <mergeCell ref="C11:E11"/>
    <mergeCell ref="C12:E12"/>
    <mergeCell ref="C13:E13"/>
    <mergeCell ref="C14:E14"/>
    <mergeCell ref="C15:E15"/>
    <mergeCell ref="C16:E16"/>
    <mergeCell ref="C17:E17"/>
    <mergeCell ref="C18:E18"/>
    <mergeCell ref="C28:E28"/>
    <mergeCell ref="C29:E29"/>
    <mergeCell ref="C33:E33"/>
    <mergeCell ref="C34:E34"/>
    <mergeCell ref="C35:E35"/>
    <mergeCell ref="C36:E36"/>
    <mergeCell ref="C44:E44"/>
    <mergeCell ref="C53:E54"/>
    <mergeCell ref="C55:E55"/>
    <mergeCell ref="C41:E41"/>
    <mergeCell ref="C65:E65"/>
    <mergeCell ref="C66:E66"/>
    <mergeCell ref="B46:B49"/>
    <mergeCell ref="B53:B54"/>
    <mergeCell ref="B36:B45"/>
    <mergeCell ref="C45:E45"/>
    <mergeCell ref="A1:B1"/>
    <mergeCell ref="C1:F1"/>
    <mergeCell ref="A2:B2"/>
    <mergeCell ref="B8:B17"/>
    <mergeCell ref="B18:B25"/>
    <mergeCell ref="B26:B35"/>
    <mergeCell ref="C20:E20"/>
    <mergeCell ref="C30:E30"/>
    <mergeCell ref="C31:E31"/>
    <mergeCell ref="C32:E32"/>
    <mergeCell ref="C22:E22"/>
    <mergeCell ref="C25:E25"/>
    <mergeCell ref="C26:E26"/>
    <mergeCell ref="C27:E27"/>
    <mergeCell ref="C24:E24"/>
    <mergeCell ref="C23:E23"/>
    <mergeCell ref="A18:A25"/>
    <mergeCell ref="C19:E19"/>
    <mergeCell ref="A5:G5"/>
    <mergeCell ref="A6:A7"/>
    <mergeCell ref="A8:A17"/>
    <mergeCell ref="C10:E10"/>
    <mergeCell ref="A26:A35"/>
    <mergeCell ref="A4:G4"/>
    <mergeCell ref="A36:A45"/>
    <mergeCell ref="C46:E46"/>
    <mergeCell ref="C64:E64"/>
    <mergeCell ref="B55:B58"/>
    <mergeCell ref="B59:B62"/>
    <mergeCell ref="B63:B66"/>
    <mergeCell ref="C57:E57"/>
    <mergeCell ref="C56:E56"/>
    <mergeCell ref="C37:E37"/>
    <mergeCell ref="C38:E38"/>
    <mergeCell ref="C39:E39"/>
    <mergeCell ref="C40:E40"/>
    <mergeCell ref="C47:E47"/>
    <mergeCell ref="C48:E48"/>
    <mergeCell ref="C49:E49"/>
    <mergeCell ref="C58:E58"/>
    <mergeCell ref="C59:E59"/>
    <mergeCell ref="C60:E60"/>
    <mergeCell ref="C61:E61"/>
    <mergeCell ref="C62:E62"/>
    <mergeCell ref="A52:G52"/>
    <mergeCell ref="A46:A49"/>
    <mergeCell ref="C42:E42"/>
    <mergeCell ref="C43:E43"/>
    <mergeCell ref="B67:B70"/>
    <mergeCell ref="A93:B93"/>
    <mergeCell ref="A94:B94"/>
    <mergeCell ref="A95:B95"/>
    <mergeCell ref="A88:B88"/>
    <mergeCell ref="A89:B89"/>
    <mergeCell ref="A90:B90"/>
    <mergeCell ref="A91:B91"/>
    <mergeCell ref="A92:B92"/>
    <mergeCell ref="A71:A74"/>
    <mergeCell ref="A75:A78"/>
    <mergeCell ref="A79:A82"/>
    <mergeCell ref="A86:B87"/>
    <mergeCell ref="B79:B82"/>
    <mergeCell ref="B71:B74"/>
    <mergeCell ref="B75:B78"/>
    <mergeCell ref="C9:E9"/>
    <mergeCell ref="I86:I87"/>
    <mergeCell ref="H86:H8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6:C87"/>
    <mergeCell ref="C82:E82"/>
    <mergeCell ref="A85:I85"/>
    <mergeCell ref="F86:F87"/>
    <mergeCell ref="G86:G87"/>
    <mergeCell ref="A67:A70"/>
    <mergeCell ref="C67:E67"/>
  </mergeCells>
  <dataValidations count="7">
    <dataValidation allowBlank="1" showInputMessage="1" showErrorMessage="1" prompt="Polje se popunjava automatski temeljem datuma iz polja 'Stanje na dan' iznad tablice" sqref="F7:G7 F54:G54 D87:E87" xr:uid="{B46043A1-ED98-409A-B311-CB3D73BFAD62}"/>
    <dataValidation allowBlank="1" showInputMessage="1" showErrorMessage="1" prompt="Polje se popunjava automatski, nakon upisa datuma na Zahtjevu za obradu" sqref="I3:J3 C2" xr:uid="{DD58152F-5EF2-4F42-8D38-BEAD26241082}"/>
    <dataValidation allowBlank="1" showInputMessage="1" showErrorMessage="1" prompt="Polje se popunjava automatski nakon upisa naziva klijenta na listu Zahtjev za obradu" sqref="C1:F1" xr:uid="{153151E3-1653-47A7-BB6E-2BEBB9011EFF}"/>
    <dataValidation type="date" allowBlank="1" showInputMessage="1" showErrorMessage="1" prompt="Upisati datum odobrenja" sqref="F88:F94" xr:uid="{36D7328E-B970-4756-B7D0-C56C0E32FEF5}">
      <formula1>1</formula1>
      <formula2>402133</formula2>
    </dataValidation>
    <dataValidation type="date" allowBlank="1" showInputMessage="1" showErrorMessage="1" prompt="Upisati datum dospijeća" sqref="G88:G94" xr:uid="{2AC74912-D6F9-4F0A-ABE0-5B087F20B09A}">
      <formula1>1</formula1>
      <formula2>402133</formula2>
    </dataValidation>
    <dataValidation allowBlank="1" showInputMessage="1" showErrorMessage="1" prompt="Upisati kamatnu stopu" sqref="I88:I94" xr:uid="{4A687CB1-6376-4F2B-8A40-5E501AC3A0B3}"/>
    <dataValidation allowBlank="1" showInputMessage="1" showErrorMessage="1" prompt="Upisati iznose u 000 EUR" sqref="F8:G49 F55:G82 C88:E94" xr:uid="{1F8E5D10-D3B8-491E-8959-A36B14FD7670}"/>
  </dataValidations>
  <pageMargins left="0.7" right="0.7" top="0.75" bottom="0.75" header="0.3" footer="0.3"/>
  <pageSetup paperSize="9" scale="91" fitToHeight="0" orientation="landscape" r:id="rId1"/>
  <rowBreaks count="1" manualBreakCount="1">
    <brk id="84" max="8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30510E-C961-46F2-B16C-8237C773ADCC}">
          <x14:formula1>
            <xm:f>Liste!$D$2:$D$7</xm:f>
          </x14:formula1>
          <xm:sqref>H88:H94</xm:sqref>
        </x14:dataValidation>
        <x14:dataValidation type="list" errorStyle="warning" allowBlank="1" showInputMessage="1" prompt="Odabrati stavku iz izbornika ili nadopisati ukoliko postoji potreba" xr:uid="{CE79EC21-6D27-4D14-9736-99F1CE07FD31}">
          <x14:formula1>
            <xm:f>Liste!$M$2:$M$14</xm:f>
          </x14:formula1>
          <xm:sqref>C26:E45</xm:sqref>
        </x14:dataValidation>
        <x14:dataValidation type="list" errorStyle="warning" allowBlank="1" showInputMessage="1" prompt="Odabrati stavku iz izbornika ili nadopisati ukoliko postoji potreba" xr:uid="{AF21339F-2637-435A-B5E1-9D2D062BE8ED}">
          <x14:formula1>
            <xm:f>Liste!$L$2:$L$9</xm:f>
          </x14:formula1>
          <xm:sqref>C18:E25</xm:sqref>
        </x14:dataValidation>
        <x14:dataValidation type="list" errorStyle="warning" allowBlank="1" showInputMessage="1" prompt="Odabrati stavku iz izbornika ili nadopisati ukoliko postoji potreba" xr:uid="{125E73DE-70A3-4FFE-9E98-D380E2E8DAB0}">
          <x14:formula1>
            <xm:f>Liste!$K$2:$K$12</xm:f>
          </x14:formula1>
          <xm:sqref>C8:E17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Dokumentacija i upute</vt:lpstr>
      <vt:lpstr>Podaci i zahtjev</vt:lpstr>
      <vt:lpstr>Kupci</vt:lpstr>
      <vt:lpstr>Dobavljači</vt:lpstr>
      <vt:lpstr>Kreditne obveze</vt:lpstr>
      <vt:lpstr>Vanbilančne obveze</vt:lpstr>
      <vt:lpstr>Interim upitnik</vt:lpstr>
      <vt:lpstr>Komentari na poslovanje</vt:lpstr>
      <vt:lpstr>Razrada RDG i bilanca</vt:lpstr>
      <vt:lpstr>Ugovoreni poslovi</vt:lpstr>
      <vt:lpstr>Struktura investicije</vt:lpstr>
      <vt:lpstr>Projekcija</vt:lpstr>
      <vt:lpstr>Konsolidacija</vt:lpstr>
      <vt:lpstr>Za autodealere</vt:lpstr>
      <vt:lpstr>Liste</vt:lpstr>
      <vt:lpstr>datum</vt:lpstr>
      <vt:lpstr>Liste!Garancijazadugoveizodređenihcarinskihpostupaka</vt:lpstr>
      <vt:lpstr>Liste!Garancijazatrošarinskidug</vt:lpstr>
      <vt:lpstr>Dobavljači!Print_Area</vt:lpstr>
      <vt:lpstr>'Dokumentacija i upute'!Print_Area</vt:lpstr>
      <vt:lpstr>'Komentari na poslovanje'!Print_Area</vt:lpstr>
      <vt:lpstr>'Kreditne obveze'!Print_Area</vt:lpstr>
      <vt:lpstr>'Podaci i zahtjev'!Print_Area</vt:lpstr>
      <vt:lpstr>'Razrada RDG i bilanca'!Print_Area</vt:lpstr>
      <vt:lpstr>'Ugovoreni poslovi'!Print_Area</vt:lpstr>
      <vt:lpstr>'Vanbilančne obveze'!Print_Area</vt:lpstr>
      <vt:lpstr>'Za autodealere'!Print_Area</vt:lpstr>
    </vt:vector>
  </TitlesOfParts>
  <Company>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Knez</dc:creator>
  <cp:lastModifiedBy>Matea Grgic</cp:lastModifiedBy>
  <cp:lastPrinted>2025-09-22T10:26:03Z</cp:lastPrinted>
  <dcterms:created xsi:type="dcterms:W3CDTF">2014-10-03T11:44:25Z</dcterms:created>
  <dcterms:modified xsi:type="dcterms:W3CDTF">2026-02-10T11:56:47Z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2022-06-29T12:58:00Z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a6b83dd8-732d-4629-9f1c-34170c28a9cb</vt:lpwstr>
  </property>
  <property fmtid="{D5CDD505-2E9C-101B-9397-08002B2CF9AE}" pid="8" name="MSIP_Label_2a6524ed-fb1a-49fd-bafe-15c5e5ffd047_ContentBits">
    <vt:lpwstr>0</vt:lpwstr>
  </property>
</Properties>
</file>